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jom\Desktop\Turizmo informacijos centras\Balansas\Balansas 2026-06-30 TIC\"/>
    </mc:Choice>
  </mc:AlternateContent>
  <xr:revisionPtr revIDLastSave="0" documentId="13_ncr:1_{3E006C67-B8B0-4F5E-8D32-2AD6734667DC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FBA" sheetId="1" r:id="rId1"/>
    <sheet name="VRA" sheetId="2" r:id="rId2"/>
    <sheet name="FS" sheetId="3" r:id="rId3"/>
  </sheets>
  <calcPr calcId="191029"/>
</workbook>
</file>

<file path=xl/calcChain.xml><?xml version="1.0" encoding="utf-8"?>
<calcChain xmlns="http://schemas.openxmlformats.org/spreadsheetml/2006/main">
  <c r="H44" i="1" l="1"/>
  <c r="H79" i="1"/>
  <c r="G79" i="1" l="1"/>
  <c r="G72" i="1" s="1"/>
  <c r="H74" i="1"/>
  <c r="G74" i="1"/>
  <c r="H72" i="1"/>
  <c r="H69" i="1"/>
  <c r="G69" i="1"/>
  <c r="H64" i="1"/>
  <c r="H59" i="1" s="1"/>
  <c r="G64" i="1"/>
  <c r="G59" i="1" s="1"/>
  <c r="H61" i="1"/>
  <c r="G61" i="1"/>
  <c r="H53" i="1"/>
  <c r="G53" i="1"/>
  <c r="G44" i="1"/>
  <c r="H41" i="1"/>
  <c r="H52" i="1" s="1"/>
  <c r="G41" i="1"/>
  <c r="G52" i="1" s="1"/>
  <c r="H27" i="1"/>
  <c r="G27" i="1"/>
  <c r="H22" i="1"/>
  <c r="G22" i="1"/>
  <c r="H21" i="1"/>
  <c r="G21" i="1"/>
  <c r="N25" i="3"/>
  <c r="N24" i="3"/>
  <c r="M23" i="3"/>
  <c r="L23" i="3"/>
  <c r="K23" i="3"/>
  <c r="J23" i="3"/>
  <c r="I23" i="3"/>
  <c r="H23" i="3"/>
  <c r="G23" i="3"/>
  <c r="F23" i="3"/>
  <c r="E23" i="3"/>
  <c r="D23" i="3"/>
  <c r="N22" i="3"/>
  <c r="N21" i="3"/>
  <c r="M20" i="3"/>
  <c r="L20" i="3"/>
  <c r="K20" i="3"/>
  <c r="J20" i="3"/>
  <c r="I20" i="3"/>
  <c r="H20" i="3"/>
  <c r="G20" i="3"/>
  <c r="F20" i="3"/>
  <c r="E20" i="3"/>
  <c r="D20" i="3"/>
  <c r="N19" i="3"/>
  <c r="N18" i="3"/>
  <c r="M17" i="3"/>
  <c r="L17" i="3"/>
  <c r="K17" i="3"/>
  <c r="J17" i="3"/>
  <c r="I17" i="3"/>
  <c r="H17" i="3"/>
  <c r="G17" i="3"/>
  <c r="F17" i="3"/>
  <c r="E17" i="3"/>
  <c r="D17" i="3"/>
  <c r="N16" i="3"/>
  <c r="N15" i="3"/>
  <c r="M14" i="3"/>
  <c r="L14" i="3"/>
  <c r="K14" i="3"/>
  <c r="J14" i="3"/>
  <c r="I14" i="3"/>
  <c r="H14" i="3"/>
  <c r="G14" i="3"/>
  <c r="F14" i="3"/>
  <c r="E14" i="3"/>
  <c r="D14" i="3"/>
  <c r="N13" i="3"/>
  <c r="N12" i="3"/>
  <c r="M11" i="3"/>
  <c r="M26" i="3" s="1"/>
  <c r="L11" i="3"/>
  <c r="L26" i="3" s="1"/>
  <c r="K11" i="3"/>
  <c r="K26" i="3" s="1"/>
  <c r="J11" i="3"/>
  <c r="J26" i="3" s="1"/>
  <c r="I11" i="3"/>
  <c r="I26" i="3" s="1"/>
  <c r="H11" i="3"/>
  <c r="G11" i="3"/>
  <c r="F11" i="3"/>
  <c r="E11" i="3"/>
  <c r="D11" i="3"/>
  <c r="N20" i="3" l="1"/>
  <c r="N23" i="3"/>
  <c r="E26" i="3"/>
  <c r="F26" i="3"/>
  <c r="N14" i="3"/>
  <c r="N11" i="3"/>
  <c r="G82" i="1"/>
  <c r="H82" i="1"/>
  <c r="D26" i="3"/>
  <c r="G26" i="3"/>
  <c r="N17" i="3"/>
  <c r="H26" i="3"/>
  <c r="N26" i="3" l="1"/>
  <c r="I44" i="2"/>
  <c r="I41" i="2"/>
  <c r="I40" i="2"/>
  <c r="I33" i="2"/>
  <c r="I28" i="2" s="1"/>
  <c r="I29" i="2"/>
  <c r="I22" i="2"/>
  <c r="I21" i="2" l="1"/>
  <c r="I56" i="2" s="1"/>
  <c r="I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7" authorId="0" shapeId="0" xr:uid="{CD3D8FB2-1181-42F2-BF7D-6140C9A2096E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7" authorId="0" shapeId="0" xr:uid="{0CCFD7E7-EE86-4C40-BCA9-7121CAE88FCB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8" authorId="0" shapeId="0" xr:uid="{7DCA2606-C2D3-4B79-AF0B-86F89230375D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3" authorId="0" shapeId="0" xr:uid="{0C28EFA2-648F-4687-A5BD-D4B6C3DDF48B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8" authorId="0" shapeId="0" xr:uid="{4A57E035-C986-463F-8B3E-B2F4A71BE824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23" authorId="0" shapeId="0" xr:uid="{2EF1D518-8D92-4CFD-BDB1-FF58BF19BBB1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4" authorId="0" shapeId="0" xr:uid="{BDC87D68-92B7-445F-A2BE-F10970851C9C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5" authorId="0" shapeId="0" xr:uid="{BCAB457A-C101-4EEA-AC99-8C19A667FC05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6" authorId="0" shapeId="0" xr:uid="{4FF47A3D-EB60-4666-B76C-CA2AF89A8293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7" authorId="0" shapeId="0" xr:uid="{B0501C1C-6A93-4E33-AC44-8F667FB72F20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41" authorId="0" shapeId="0" xr:uid="{724ED271-3EA9-4020-85D9-429C6CD401B4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42" authorId="0" shapeId="0" xr:uid="{425E91A2-DA94-4E05-9450-B1EC1F37255F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43" authorId="0" shapeId="0" xr:uid="{EEAC8AE6-C0A1-442E-ADDA-41B30587370E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4" authorId="0" shapeId="0" xr:uid="{811184E8-69BD-4840-854D-DCA453676C16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5" authorId="0" shapeId="0" xr:uid="{F4B351D8-7D46-455F-A9FA-0379F72356D3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6" authorId="0" shapeId="0" xr:uid="{CE424FAF-0EA0-44A8-8FBE-EFA7AF679D74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7" authorId="0" shapeId="0" xr:uid="{2B2D6A05-1C88-43F7-9864-3E48F90718A6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8" authorId="0" shapeId="0" xr:uid="{8147C603-0013-4512-A7DC-69632DD58899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9" authorId="0" shapeId="0" xr:uid="{EFFF6423-527D-41AB-92C4-59A0D1691F12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50" authorId="0" shapeId="0" xr:uid="{326D0617-DADC-42D3-AD83-8A8AF346D15F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51" authorId="0" shapeId="0" xr:uid="{8E2FCA6E-80FB-42BF-A890-D277DBC44CFD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52" authorId="0" shapeId="0" xr:uid="{5BCE2CF0-47F9-4B2C-9A0D-8649B4898B88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53" authorId="0" shapeId="0" xr:uid="{3DF6E0FD-1122-4864-B7F5-08336FF2B93C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4" authorId="0" shapeId="0" xr:uid="{E3012132-E16A-432B-B59A-983F50CDEEEF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8" authorId="0" shapeId="0" xr:uid="{E4E14E47-3E32-403F-90B4-E6A749ECC94A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2" authorId="0" shapeId="0" xr:uid="{B6AD7D6C-A9D7-41CD-BE5D-201F345563B7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2" authorId="0" shapeId="0" xr:uid="{D1CEA48D-DA2C-4393-A815-BBD7D721C3CD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2" authorId="0" shapeId="0" xr:uid="{057E558F-E9A6-4817-826D-29841088596C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2" authorId="0" shapeId="0" xr:uid="{2B16BF15-97A2-4F50-BA3C-BA1CBF70F72D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2" authorId="0" shapeId="0" xr:uid="{E9EF975F-728C-4831-96E2-8F89A08D7543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2" authorId="0" shapeId="0" xr:uid="{48FF0677-D065-4FA4-BE2F-B7DF6007E061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2" authorId="0" shapeId="0" xr:uid="{2C9A1D18-D52D-43FE-80BC-885B540A2155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2" authorId="0" shapeId="0" xr:uid="{270BED08-E838-4799-8F73-FB33A6216AE4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2" authorId="0" shapeId="0" xr:uid="{DE06EAA2-A25D-419D-A38D-9F3F9788EC33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2" authorId="0" shapeId="0" xr:uid="{D2305311-AC27-417D-8D1C-1FC62FC68681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3" authorId="0" shapeId="0" xr:uid="{01DFFEB4-0C3D-456F-99E1-5C8BF7326D78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3" authorId="0" shapeId="0" xr:uid="{A441AE96-3E5E-47B2-B165-0CFB9F8435A9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3" authorId="0" shapeId="0" xr:uid="{8B746BD4-B832-4126-9C32-11B690D3E22F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3" authorId="0" shapeId="0" xr:uid="{5E911510-F194-4D3E-AF10-52A45C7EE260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3" authorId="0" shapeId="0" xr:uid="{F047E6AF-DC00-4F6D-A3F1-A45980BFE282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3" authorId="0" shapeId="0" xr:uid="{5D6EF2CE-E32F-4100-ABD3-71965CD2E7ED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3" authorId="0" shapeId="0" xr:uid="{56E755C7-8170-487D-83C7-882D74F63EEE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3" authorId="0" shapeId="0" xr:uid="{661AEDCD-7BBA-4F5C-8841-C0EA8DB923D4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3" authorId="0" shapeId="0" xr:uid="{0ADDA401-2F2B-471D-BD1F-C90DA6A5B90A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3" authorId="0" shapeId="0" xr:uid="{82591855-F677-4DE6-BDC8-DD9B3A8280E8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5" authorId="0" shapeId="0" xr:uid="{4D1DDEF7-FEC4-4CAE-9BA5-F229C071A6AD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5" authorId="0" shapeId="0" xr:uid="{48CD3338-1496-4C95-B5CC-2888E0292E24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5" authorId="0" shapeId="0" xr:uid="{0CE674C5-9DC2-49DD-96B4-A22D4783DDE9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5" authorId="0" shapeId="0" xr:uid="{1BC6462C-C1B9-4E60-9924-68A7AE303042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5" authorId="0" shapeId="0" xr:uid="{77F792D9-CA70-4E51-ABE0-5EFAFFEAE221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5" authorId="0" shapeId="0" xr:uid="{DDD2FE00-F9EC-4226-B2AA-073AE6A8C329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5" authorId="0" shapeId="0" xr:uid="{8643AF1C-852A-4F9B-83CF-1F489792DCC0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5" authorId="0" shapeId="0" xr:uid="{41ED3225-A06D-4124-94F1-A5DE56AD7606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5" authorId="0" shapeId="0" xr:uid="{AF6B7EAF-7505-4DF2-BA45-1AF0FBB1DDC8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5" authorId="0" shapeId="0" xr:uid="{83DEB4C0-34DF-407A-8460-708052AFE1F1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6" authorId="0" shapeId="0" xr:uid="{7B4BE12D-FFF8-4A93-9E12-90522594E944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6" authorId="0" shapeId="0" xr:uid="{26E7F969-5B9E-4A6F-A766-77C2F8743903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6" authorId="0" shapeId="0" xr:uid="{A832A278-2C9F-48A4-937F-E8CEA3C08581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6" authorId="0" shapeId="0" xr:uid="{CBAB6163-A2D4-485A-8CFD-0C90D26C4D60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6" authorId="0" shapeId="0" xr:uid="{B66EB27A-F43A-42BC-94AF-8BC860539CB5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6" authorId="0" shapeId="0" xr:uid="{A699CD8D-A868-414A-8C73-5E1E30D37788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6" authorId="0" shapeId="0" xr:uid="{AF721EDF-3816-497C-88D1-28A3C7EA90A0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6" authorId="0" shapeId="0" xr:uid="{611D36C8-54E2-436A-AE3A-957A597E15F8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6" authorId="0" shapeId="0" xr:uid="{3F8E25ED-950E-40A0-8D6A-433EB39F2629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6" authorId="0" shapeId="0" xr:uid="{D4D60261-6AC3-4A2C-B8A4-4F07D5277CE3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18" authorId="0" shapeId="0" xr:uid="{E0246462-7ECD-43DD-A217-1BA03025F5B6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18" authorId="0" shapeId="0" xr:uid="{E17201D3-41DC-4519-924E-F4FA5CD02269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18" authorId="0" shapeId="0" xr:uid="{AF504B46-919F-4317-83E2-91BFA38594F1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18" authorId="0" shapeId="0" xr:uid="{AE79D3F1-4CC4-48B4-A29A-8A26D4668776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18" authorId="0" shapeId="0" xr:uid="{307B3800-0922-438F-8495-CA3E3E1B59A9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18" authorId="0" shapeId="0" xr:uid="{322056DC-0ED9-4036-B942-8CC3665F3CB9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18" authorId="0" shapeId="0" xr:uid="{3DBA71CD-FAF5-4610-8D8F-C63F7E618693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18" authorId="0" shapeId="0" xr:uid="{11E1DCFE-21BE-43A2-AC6A-7D8CA152004D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18" authorId="0" shapeId="0" xr:uid="{E1DAD34E-32AE-4A84-9836-D05153B3D160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18" authorId="0" shapeId="0" xr:uid="{97FD8444-1BB7-4613-AC1A-D15C876BCB78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19" authorId="0" shapeId="0" xr:uid="{D4C8ACE7-E0FA-4E51-BD09-F96B6D6D1FAF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19" authorId="0" shapeId="0" xr:uid="{5D28DA4F-D524-4894-90B7-5745A4AA8F70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19" authorId="0" shapeId="0" xr:uid="{027271B8-8C46-4092-88D8-88B5F03776B7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19" authorId="0" shapeId="0" xr:uid="{8E880441-859A-42B5-914D-24DD0FA9E974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19" authorId="0" shapeId="0" xr:uid="{A6F8792B-C3DB-455A-9962-760FBB151298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19" authorId="0" shapeId="0" xr:uid="{5364BD31-95B0-42FA-A265-18ACE615BBAC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19" authorId="0" shapeId="0" xr:uid="{202452EA-B590-4AAB-9A94-CC254F093246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19" authorId="0" shapeId="0" xr:uid="{4CBDCC6D-57B6-4D90-981C-AE22011B5D56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19" authorId="0" shapeId="0" xr:uid="{3C235C32-F900-4BB0-AA07-8807F78FB0FB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19" authorId="0" shapeId="0" xr:uid="{9431DC65-B2B6-4AFE-B641-D9F3DE6FF0D1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1" authorId="0" shapeId="0" xr:uid="{A4EEC1E5-27AA-46F8-9509-CAC328EE88B6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1" authorId="0" shapeId="0" xr:uid="{6E9DD819-1EB0-4B3C-B9CC-692D039DDC5A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1" authorId="0" shapeId="0" xr:uid="{977F809D-CBC2-4BC8-AEF8-A41CFA62CC0D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1" authorId="0" shapeId="0" xr:uid="{E52FFCA4-CAC3-4C10-AAD7-726A2244B12C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1" authorId="0" shapeId="0" xr:uid="{37BA0BE7-C206-4EC5-87EC-FA0B19BDAA90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1" authorId="0" shapeId="0" xr:uid="{BFC09DF0-BEEF-4071-BEB6-77125D257695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1" authorId="0" shapeId="0" xr:uid="{7F939170-D802-4360-ABB0-8CB2B32794C4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1" authorId="0" shapeId="0" xr:uid="{B0A3E3E6-E049-4CD0-8411-E4B7D3975D84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1" authorId="0" shapeId="0" xr:uid="{7AEE0DB2-F2A0-4EF5-97A9-139509A450F3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1" authorId="0" shapeId="0" xr:uid="{74AC6742-BE7F-481B-8E19-D0B680E33E8C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2" authorId="0" shapeId="0" xr:uid="{665E3C69-C364-49B2-9156-591A4FF71DB4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2" authorId="0" shapeId="0" xr:uid="{1C6743AA-FD0C-4B8B-AA81-C2566A8B9E4E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2" authorId="0" shapeId="0" xr:uid="{10720E5A-F850-44E3-86D3-70CFAFADB9CE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2" authorId="0" shapeId="0" xr:uid="{32FAD7E1-A02A-45B9-B050-9136C8A1A67B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2" authorId="0" shapeId="0" xr:uid="{B2687A76-A22B-4F5A-8857-44176B2D9B4B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2" authorId="0" shapeId="0" xr:uid="{F0CE41EF-8251-4E64-B249-ED4CFEF9D210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2" authorId="0" shapeId="0" xr:uid="{542BEBDB-BB1D-4062-BF17-D8630D87B9DA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2" authorId="0" shapeId="0" xr:uid="{AA980943-D600-4CA4-9685-B9C828E4EFF3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2" authorId="0" shapeId="0" xr:uid="{B53E28AD-1F20-4693-A5B9-5F56AF04369A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2" authorId="0" shapeId="0" xr:uid="{921FB63E-1474-4128-BFF8-6CABFEC8864B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4" authorId="0" shapeId="0" xr:uid="{204E8948-B935-4BBB-BD90-827A63FE8915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4" authorId="0" shapeId="0" xr:uid="{3AD58762-9EAD-4056-8AC9-239BD2F052E8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4" authorId="0" shapeId="0" xr:uid="{7B666613-38B6-4DEE-9866-765F41EE2D4E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4" authorId="0" shapeId="0" xr:uid="{1C16702D-8224-47CB-85EA-37CDB17B0E0F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4" authorId="0" shapeId="0" xr:uid="{11C0DC34-6308-4F04-A569-BADC6A038550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4" authorId="0" shapeId="0" xr:uid="{9EB8DB20-B78A-4E7F-B554-02BCA06120E0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4" authorId="0" shapeId="0" xr:uid="{DD3DB028-4877-44AB-A64F-8762CD68B724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4" authorId="0" shapeId="0" xr:uid="{43303128-709D-4E50-BC1C-45343808785C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4" authorId="0" shapeId="0" xr:uid="{EEBBCCD4-1614-477C-B6A4-80EB39F521A1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4" authorId="0" shapeId="0" xr:uid="{7E39285C-67A7-497C-9FA3-E6DBC2583C78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5" authorId="0" shapeId="0" xr:uid="{F76DCCFD-3669-4ADD-9C1E-8234F5ABD55D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5" authorId="0" shapeId="0" xr:uid="{17AD79D7-55B1-434C-AFF0-F01DD0D71E6F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5" authorId="0" shapeId="0" xr:uid="{AE8011BA-13B6-490A-871B-95BF289EDA58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5" authorId="0" shapeId="0" xr:uid="{D5D7C235-6FE0-4C9F-A2CC-43A16E9BC9A7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5" authorId="0" shapeId="0" xr:uid="{8CA8972E-1143-478A-A803-40C29210FD0F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5" authorId="0" shapeId="0" xr:uid="{B5B0B511-B4A0-4013-AC55-DEA05353F764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5" authorId="0" shapeId="0" xr:uid="{CE592A51-0B47-4B43-B96C-B35916306F85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5" authorId="0" shapeId="0" xr:uid="{6E4940A0-54C5-4B01-92B6-14071AD21E99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5" authorId="0" shapeId="0" xr:uid="{A3584615-4A05-43E0-99E1-915A3B8540B9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5" authorId="0" shapeId="0" xr:uid="{27995BCB-F97B-49FD-8D9B-43BF88896787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<sst xmlns="http://schemas.openxmlformats.org/spreadsheetml/2006/main" count="483" uniqueCount="293">
  <si>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</si>
  <si>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</si>
  <si>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</si>
  <si>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</si>
  <si>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Klaipėdos rajono turizmo informacijos centras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</si>
  <si>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</si>
  <si>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Įm.k.163715766 Kvietinių g. 5-2, Gargždai LT-96122</t>
  </si>
  <si>
    <t>(viešojo sektoriaus subjekto, parengusio finansinės būklės ataskaitą, juridinio asmens kodas, adresas)</t>
  </si>
  <si>
    <t>FINANSINĖS BŪKLĖS ATASKAITA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</si>
  <si>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</si>
  <si>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</si>
  <si>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</si>
  <si>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</si>
  <si>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</si>
  <si>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</si>
  <si>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</si>
  <si>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</si>
  <si>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</si>
  <si>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</si>
  <si>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</si>
  <si>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</si>
  <si>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</si>
  <si>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</si>
  <si>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</si>
  <si>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</si>
  <si>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</si>
  <si>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</si>
  <si>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</si>
  <si>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</si>
  <si>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</si>
  <si>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</si>
  <si>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</si>
  <si>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</si>
  <si>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</si>
  <si>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</si>
  <si>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</si>
  <si>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</si>
  <si>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</si>
  <si>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</si>
  <si>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</si>
  <si>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</si>
  <si>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</si>
  <si>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</si>
  <si>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</si>
  <si>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</si>
  <si>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</si>
  <si>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</si>
  <si>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</si>
  <si>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</si>
  <si>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</si>
  <si>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</si>
  <si>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</si>
  <si>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</si>
  <si>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</si>
  <si>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</si>
  <si>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</si>
  <si>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</si>
  <si>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</si>
  <si>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</si>
  <si>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</si>
  <si>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</si>
  <si>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</si>
  <si>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</si>
  <si>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</si>
  <si>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</si>
  <si>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</si>
  <si>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</si>
  <si>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</si>
  <si>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</si>
  <si>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</si>
  <si>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</si>
  <si>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</si>
  <si>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</si>
  <si>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</si>
  <si>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</si>
  <si>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</si>
  <si>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</si>
  <si>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</si>
  <si>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</si>
  <si>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</si>
  <si>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</si>
  <si>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</si>
  <si>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</si>
  <si>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</si>
  <si>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</si>
  <si>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</si>
  <si>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</si>
  <si>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</si>
  <si>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</si>
  <si>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</si>
  <si>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</si>
  <si>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</si>
  <si>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</si>
  <si>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</si>
  <si>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</si>
  <si>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</si>
  <si>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</si>
  <si>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</si>
  <si>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</si>
  <si>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</si>
  <si>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</si>
  <si>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</si>
  <si>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</si>
  <si>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</si>
  <si>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</si>
  <si>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</si>
  <si>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</si>
  <si>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</si>
  <si>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</si>
  <si>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</si>
  <si>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</si>
  <si>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</si>
  <si>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</si>
  <si>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</si>
  <si>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</si>
  <si>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</si>
  <si>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</si>
  <si>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</si>
  <si>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</si>
  <si>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</si>
  <si>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</si>
  <si>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</si>
  <si>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</si>
  <si>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</si>
  <si>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</si>
  <si>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</si>
  <si>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</si>
  <si>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</si>
  <si>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</si>
  <si>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</si>
  <si>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</si>
  <si>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</si>
  <si>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</si>
  <si>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</si>
  <si>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</si>
  <si>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</si>
  <si>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</si>
  <si>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</si>
  <si>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</si>
  <si>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</si>
  <si>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</si>
  <si>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</si>
  <si>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Daiva Buivydienė</t>
  </si>
  <si>
    <t>(pareigų pavadinimas)</t>
  </si>
  <si>
    <t>(parašas)</t>
  </si>
  <si>
    <t>(vardas ir pavardė)</t>
  </si>
  <si>
    <t>Viktorija Kaprizkina</t>
  </si>
  <si>
    <t xml:space="preserve">(pareigų pavadinimas)                   </t>
  </si>
  <si>
    <t xml:space="preserve">3-iojo viešojo sektoriaus apskaitos ir finansinės atskaitomybės standarto „Veiklos rezultatų ataskaita“ </t>
  </si>
  <si>
    <t xml:space="preserve">                              1 priedas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</si>
  <si>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</si>
  <si>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</si>
  <si>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</si>
  <si>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</si>
  <si>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</si>
  <si>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</si>
  <si>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</si>
  <si>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</si>
  <si>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</si>
  <si>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</si>
  <si>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</si>
  <si>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</si>
  <si>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</si>
  <si>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</si>
  <si>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</si>
  <si>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</si>
  <si>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</si>
  <si>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</si>
  <si>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</si>
  <si>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</si>
  <si>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</si>
  <si>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</si>
  <si>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</si>
  <si>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</si>
  <si>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</si>
  <si>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</si>
  <si>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</si>
  <si>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</si>
  <si>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</si>
  <si>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</si>
  <si>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</si>
  <si>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</si>
  <si>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</si>
  <si>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</si>
  <si>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</si>
  <si>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</si>
  <si>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</si>
  <si>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</si>
  <si>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</si>
  <si>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</si>
  <si>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</si>
  <si>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</si>
  <si>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</si>
  <si>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</si>
  <si>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</si>
  <si>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</si>
  <si>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</si>
  <si>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</si>
  <si>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>2.2.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</si>
  <si>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</si>
  <si>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</si>
  <si>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</si>
  <si>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</si>
  <si>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</si>
  <si>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</si>
  <si>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</si>
  <si>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</si>
  <si>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</si>
  <si>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</si>
  <si>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</si>
  <si>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</si>
  <si>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</si>
  <si>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</si>
  <si>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</si>
  <si>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</si>
  <si>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</si>
  <si>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</si>
  <si>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</si>
  <si>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</si>
  <si>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</si>
  <si>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</si>
  <si>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</si>
  <si>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</si>
  <si>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</si>
  <si>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</si>
  <si>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</si>
  <si>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</si>
  <si>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</si>
  <si>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</si>
  <si>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</si>
  <si>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</si>
  <si>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</si>
  <si>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</si>
  <si>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</si>
  <si>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</si>
  <si>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</si>
  <si>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</si>
  <si>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</si>
  <si>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</si>
  <si>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</si>
  <si>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</si>
  <si>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</si>
  <si>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</si>
  <si>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</si>
  <si>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</si>
  <si>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</si>
  <si>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</si>
  <si>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</si>
  <si>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</si>
  <si>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</si>
  <si>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</si>
  <si>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</si>
  <si>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</si>
  <si>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</si>
  <si>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</si>
  <si>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</si>
  <si>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</si>
  <si>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</si>
  <si>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</si>
  <si>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</si>
  <si>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</si>
  <si>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</si>
  <si>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</si>
  <si>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Iš valstybės biudžeto:</t>
  </si>
  <si>
    <t>nepiniginiam turtui įsigyti</t>
  </si>
  <si>
    <t>kitoms išlaidoms kompensuoti</t>
  </si>
  <si>
    <t>Iš savivaldybės biudžeto:</t>
  </si>
  <si>
    <t>2.1.</t>
  </si>
  <si>
    <t>Iš Europos Sąjungos, užsienio valstybių ir tarptautinių organizacijų:</t>
  </si>
  <si>
    <t>Iš viešojo sektoriaus subjektų pajamų:</t>
  </si>
  <si>
    <t>4.1.</t>
  </si>
  <si>
    <t>4.2.</t>
  </si>
  <si>
    <t>Iš fizinių ir privačių juridinių asmenų: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</si>
  <si>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</si>
  <si>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</si>
  <si>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PAGAL  2026-06-30 D. DUOMENIS</t>
  </si>
  <si>
    <t>P03</t>
  </si>
  <si>
    <t>P04</t>
  </si>
  <si>
    <t>P08</t>
  </si>
  <si>
    <t>P09</t>
  </si>
  <si>
    <t>P10</t>
  </si>
  <si>
    <t>P11</t>
  </si>
  <si>
    <t>P12</t>
  </si>
  <si>
    <t>P17</t>
  </si>
  <si>
    <t>P18</t>
  </si>
  <si>
    <t>P22</t>
  </si>
  <si>
    <t>P21</t>
  </si>
  <si>
    <t xml:space="preserve">Biudžetinių įstaigų centralizuotos apskaitos skyriaus vedėja          </t>
  </si>
  <si>
    <t xml:space="preserve">Direktorė   </t>
  </si>
  <si>
    <t>2026-08-07  Nr.____</t>
  </si>
  <si>
    <t xml:space="preserve">Direktorė                                  </t>
  </si>
  <si>
    <t xml:space="preserve">Biudžetinių įstaigų centralizuotos apskaitos skyriaus vedėja                                </t>
  </si>
  <si>
    <t>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</si>
</sst>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ahoma"/>
      <family val="2"/>
      <charset val="186"/>
    </font>
    <font>
      <sz val="1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color indexed="8"/>
      <name val="Tahoma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3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Border="1" applyAlignment="1">
      <alignment vertical="center" wrapText="1"/>
    </xf>
    <xf numFmtId="0" fontId="20" fillId="0" borderId="0" xfId="0" applyFont="1"/>
    <xf numFmtId="0" fontId="23" fillId="0" borderId="0" xfId="0" applyFont="1" applyFill="1" applyBorder="1" applyAlignment="1">
      <alignment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2" fillId="0" borderId="0" xfId="0" applyFont="1"/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4" fontId="30" fillId="0" borderId="0" xfId="0" applyNumberFormat="1" applyFont="1" applyAlignment="1">
      <alignment vertical="center"/>
    </xf>
    <xf numFmtId="4" fontId="42" fillId="0" borderId="0" xfId="0" applyNumberFormat="1" applyFont="1" applyAlignment="1">
      <alignment vertical="center"/>
    </xf>
    <xf numFmtId="4" fontId="30" fillId="0" borderId="0" xfId="0" applyNumberFormat="1" applyFont="1" applyFill="1" applyAlignment="1">
      <alignment vertical="center"/>
    </xf>
    <xf numFmtId="0" fontId="20" fillId="0" borderId="0" xfId="0" applyFont="1" applyFill="1"/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2" fontId="18" fillId="33" borderId="0" xfId="0" applyNumberFormat="1" applyFont="1" applyFill="1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vertical="center"/>
    </xf>
    <xf numFmtId="0" fontId="21" fillId="34" borderId="12" xfId="0" applyFont="1" applyFill="1" applyBorder="1" applyAlignment="1">
      <alignment horizontal="center" vertical="center"/>
    </xf>
    <xf numFmtId="2" fontId="21" fillId="34" borderId="12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2" fontId="22" fillId="0" borderId="12" xfId="0" applyNumberFormat="1" applyFont="1" applyBorder="1" applyAlignment="1">
      <alignment horizontal="right" vertical="center"/>
    </xf>
    <xf numFmtId="2" fontId="22" fillId="33" borderId="16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5" xfId="0" applyFont="1" applyBorder="1" applyAlignment="1">
      <alignment horizontal="left"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2" fontId="21" fillId="0" borderId="12" xfId="0" applyNumberFormat="1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0" fontId="39" fillId="0" borderId="12" xfId="0" applyFont="1" applyBorder="1" applyAlignment="1">
      <alignment horizontal="center" vertical="center"/>
    </xf>
    <xf numFmtId="2" fontId="21" fillId="33" borderId="16" xfId="0" applyNumberFormat="1" applyFont="1" applyFill="1" applyBorder="1" applyAlignment="1">
      <alignment horizontal="right" vertical="center"/>
    </xf>
    <xf numFmtId="0" fontId="22" fillId="0" borderId="10" xfId="0" applyFont="1" applyBorder="1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Border="1" applyAlignment="1">
      <alignment horizontal="left" vertical="center" wrapText="1"/>
    </xf>
    <xf numFmtId="0" fontId="40" fillId="0" borderId="23" xfId="0" applyFont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49" fontId="18" fillId="0" borderId="22" xfId="0" applyNumberFormat="1" applyFont="1" applyFill="1" applyBorder="1" applyAlignment="1">
      <alignment horizontal="center" vertical="center" wrapText="1"/>
    </xf>
    <xf numFmtId="0" fontId="40" fillId="34" borderId="23" xfId="0" applyFont="1" applyFill="1" applyBorder="1" applyAlignment="1">
      <alignment horizontal="center" vertical="center" wrapText="1"/>
    </xf>
    <xf numFmtId="0" fontId="40" fillId="34" borderId="23" xfId="0" applyFont="1" applyFill="1" applyBorder="1" applyAlignment="1">
      <alignment horizontal="left" vertical="center" wrapText="1"/>
    </xf>
    <xf numFmtId="4" fontId="21" fillId="34" borderId="23" xfId="0" applyNumberFormat="1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left" vertical="center" wrapText="1"/>
    </xf>
    <xf numFmtId="4" fontId="22" fillId="0" borderId="23" xfId="0" applyNumberFormat="1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49" fontId="19" fillId="33" borderId="19" xfId="0" applyNumberFormat="1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8" fillId="0" borderId="23" xfId="0" applyNumberFormat="1" applyFont="1" applyFill="1" applyBorder="1" applyAlignment="1">
      <alignment horizontal="center" vertical="center" wrapText="1"/>
    </xf>
    <xf numFmtId="0" fontId="18" fillId="33" borderId="19" xfId="0" applyNumberFormat="1" applyFont="1" applyFill="1" applyBorder="1" applyAlignment="1">
      <alignment horizontal="center" vertical="center" wrapText="1"/>
    </xf>
    <xf numFmtId="0" fontId="18" fillId="33" borderId="23" xfId="0" applyNumberFormat="1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left" vertical="center"/>
    </xf>
    <xf numFmtId="0" fontId="19" fillId="34" borderId="19" xfId="0" applyFont="1" applyFill="1" applyBorder="1" applyAlignment="1">
      <alignment horizontal="left" vertical="center"/>
    </xf>
    <xf numFmtId="0" fontId="19" fillId="34" borderId="19" xfId="0" applyFont="1" applyFill="1" applyBorder="1" applyAlignment="1">
      <alignment horizontal="left" vertical="center" wrapText="1"/>
    </xf>
    <xf numFmtId="0" fontId="18" fillId="34" borderId="19" xfId="0" applyFont="1" applyFill="1" applyBorder="1" applyAlignment="1">
      <alignment horizontal="center" vertical="center" wrapText="1"/>
    </xf>
    <xf numFmtId="2" fontId="19" fillId="34" borderId="23" xfId="0" applyNumberFormat="1" applyFont="1" applyFill="1" applyBorder="1" applyAlignment="1">
      <alignment horizontal="right" vertical="center"/>
    </xf>
    <xf numFmtId="0" fontId="18" fillId="33" borderId="23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left" vertical="center"/>
    </xf>
    <xf numFmtId="0" fontId="27" fillId="33" borderId="26" xfId="0" applyFont="1" applyFill="1" applyBorder="1" applyAlignment="1">
      <alignment horizontal="left" vertical="center"/>
    </xf>
    <xf numFmtId="0" fontId="27" fillId="33" borderId="26" xfId="0" applyFont="1" applyFill="1" applyBorder="1" applyAlignment="1">
      <alignment horizontal="left" vertical="center" wrapText="1"/>
    </xf>
    <xf numFmtId="0" fontId="18" fillId="33" borderId="19" xfId="0" applyFont="1" applyFill="1" applyBorder="1" applyAlignment="1">
      <alignment horizontal="center" vertical="center" wrapText="1"/>
    </xf>
    <xf numFmtId="2" fontId="18" fillId="33" borderId="18" xfId="0" applyNumberFormat="1" applyFont="1" applyFill="1" applyBorder="1" applyAlignment="1">
      <alignment horizontal="right" vertical="center"/>
    </xf>
    <xf numFmtId="0" fontId="18" fillId="33" borderId="19" xfId="0" applyFont="1" applyFill="1" applyBorder="1" applyAlignment="1">
      <alignment horizontal="left" vertical="center"/>
    </xf>
    <xf numFmtId="0" fontId="18" fillId="33" borderId="21" xfId="0" applyFont="1" applyFill="1" applyBorder="1" applyAlignment="1">
      <alignment horizontal="left" vertical="center"/>
    </xf>
    <xf numFmtId="0" fontId="18" fillId="33" borderId="21" xfId="0" applyFont="1" applyFill="1" applyBorder="1" applyAlignment="1">
      <alignment horizontal="left" vertical="center" wrapText="1"/>
    </xf>
    <xf numFmtId="16" fontId="18" fillId="33" borderId="20" xfId="0" applyNumberFormat="1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left" vertical="center" wrapText="1"/>
    </xf>
    <xf numFmtId="16" fontId="18" fillId="33" borderId="23" xfId="0" applyNumberFormat="1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8" fillId="33" borderId="27" xfId="0" applyFont="1" applyFill="1" applyBorder="1" applyAlignment="1">
      <alignment horizontal="left" vertical="center"/>
    </xf>
    <xf numFmtId="0" fontId="18" fillId="33" borderId="28" xfId="0" applyFont="1" applyFill="1" applyBorder="1" applyAlignment="1">
      <alignment horizontal="left" vertical="center"/>
    </xf>
    <xf numFmtId="0" fontId="18" fillId="33" borderId="28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/>
    </xf>
    <xf numFmtId="0" fontId="18" fillId="0" borderId="20" xfId="0" applyFont="1" applyFill="1" applyBorder="1" applyAlignment="1">
      <alignment horizontal="left" vertical="center" wrapText="1"/>
    </xf>
    <xf numFmtId="0" fontId="18" fillId="33" borderId="23" xfId="0" applyFont="1" applyFill="1" applyBorder="1" applyAlignment="1">
      <alignment horizontal="left" vertical="center"/>
    </xf>
    <xf numFmtId="0" fontId="18" fillId="33" borderId="23" xfId="0" applyFont="1" applyFill="1" applyBorder="1" applyAlignment="1">
      <alignment horizontal="left" vertical="center" wrapText="1"/>
    </xf>
    <xf numFmtId="0" fontId="18" fillId="33" borderId="19" xfId="0" applyFont="1" applyFill="1" applyBorder="1" applyAlignment="1">
      <alignment horizontal="left" vertical="center" wrapText="1"/>
    </xf>
    <xf numFmtId="16" fontId="19" fillId="34" borderId="23" xfId="0" applyNumberFormat="1" applyFont="1" applyFill="1" applyBorder="1" applyAlignment="1">
      <alignment horizontal="center" vertical="center" wrapText="1"/>
    </xf>
    <xf numFmtId="2" fontId="19" fillId="34" borderId="18" xfId="0" applyNumberFormat="1" applyFont="1" applyFill="1" applyBorder="1" applyAlignment="1">
      <alignment horizontal="right" vertical="center"/>
    </xf>
    <xf numFmtId="0" fontId="18" fillId="34" borderId="23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left" vertical="center"/>
    </xf>
    <xf numFmtId="0" fontId="18" fillId="0" borderId="23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/>
    </xf>
    <xf numFmtId="0" fontId="18" fillId="0" borderId="29" xfId="0" applyFont="1" applyFill="1" applyBorder="1" applyAlignment="1">
      <alignment horizontal="left" vertical="center"/>
    </xf>
    <xf numFmtId="0" fontId="18" fillId="0" borderId="29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/>
    </xf>
    <xf numFmtId="0" fontId="18" fillId="0" borderId="26" xfId="0" applyFont="1" applyFill="1" applyBorder="1" applyAlignment="1">
      <alignment horizontal="left" vertical="center"/>
    </xf>
    <xf numFmtId="0" fontId="18" fillId="0" borderId="26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left" vertical="center"/>
    </xf>
    <xf numFmtId="0" fontId="18" fillId="0" borderId="24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left" vertical="center"/>
    </xf>
    <xf numFmtId="16" fontId="18" fillId="0" borderId="23" xfId="0" applyNumberFormat="1" applyFont="1" applyFill="1" applyBorder="1" applyAlignment="1">
      <alignment horizontal="center" vertical="center"/>
    </xf>
    <xf numFmtId="0" fontId="19" fillId="35" borderId="23" xfId="0" applyFont="1" applyFill="1" applyBorder="1" applyAlignment="1">
      <alignment horizontal="center" vertical="center" wrapText="1"/>
    </xf>
    <xf numFmtId="0" fontId="19" fillId="35" borderId="27" xfId="0" applyFont="1" applyFill="1" applyBorder="1" applyAlignment="1">
      <alignment horizontal="left" vertical="center"/>
    </xf>
    <xf numFmtId="0" fontId="18" fillId="35" borderId="28" xfId="0" applyFont="1" applyFill="1" applyBorder="1" applyAlignment="1">
      <alignment horizontal="left" vertical="center"/>
    </xf>
    <xf numFmtId="0" fontId="18" fillId="35" borderId="28" xfId="0" applyFont="1" applyFill="1" applyBorder="1" applyAlignment="1">
      <alignment horizontal="left" vertical="center" wrapText="1"/>
    </xf>
    <xf numFmtId="0" fontId="18" fillId="35" borderId="23" xfId="0" applyFont="1" applyFill="1" applyBorder="1" applyAlignment="1">
      <alignment horizontal="center" vertical="center" wrapText="1"/>
    </xf>
    <xf numFmtId="2" fontId="19" fillId="35" borderId="18" xfId="0" applyNumberFormat="1" applyFont="1" applyFill="1" applyBorder="1" applyAlignment="1">
      <alignment horizontal="right" vertical="center"/>
    </xf>
    <xf numFmtId="0" fontId="19" fillId="34" borderId="23" xfId="0" applyFont="1" applyFill="1" applyBorder="1" applyAlignment="1">
      <alignment horizontal="left" vertical="center" wrapText="1"/>
    </xf>
    <xf numFmtId="0" fontId="18" fillId="33" borderId="26" xfId="0" applyFont="1" applyFill="1" applyBorder="1" applyAlignment="1">
      <alignment horizontal="left" vertical="center"/>
    </xf>
    <xf numFmtId="0" fontId="18" fillId="33" borderId="26" xfId="0" applyFont="1" applyFill="1" applyBorder="1" applyAlignment="1">
      <alignment horizontal="left" vertical="center" wrapText="1"/>
    </xf>
    <xf numFmtId="0" fontId="27" fillId="33" borderId="19" xfId="0" applyFont="1" applyFill="1" applyBorder="1" applyAlignment="1">
      <alignment horizontal="left" vertical="center"/>
    </xf>
    <xf numFmtId="0" fontId="27" fillId="33" borderId="20" xfId="0" applyFont="1" applyFill="1" applyBorder="1" applyAlignment="1">
      <alignment horizontal="left" vertical="center" wrapText="1"/>
    </xf>
    <xf numFmtId="0" fontId="18" fillId="0" borderId="27" xfId="0" applyFont="1" applyFill="1" applyBorder="1" applyAlignment="1">
      <alignment horizontal="left" vertical="center"/>
    </xf>
    <xf numFmtId="0" fontId="18" fillId="0" borderId="28" xfId="0" applyFont="1" applyFill="1" applyBorder="1" applyAlignment="1">
      <alignment horizontal="left" vertical="center"/>
    </xf>
    <xf numFmtId="0" fontId="18" fillId="0" borderId="28" xfId="0" applyFont="1" applyFill="1" applyBorder="1" applyAlignment="1">
      <alignment horizontal="left" vertical="center" wrapText="1"/>
    </xf>
    <xf numFmtId="0" fontId="18" fillId="33" borderId="26" xfId="0" applyFont="1" applyFill="1" applyBorder="1" applyAlignment="1">
      <alignment horizontal="center" vertical="center" wrapText="1"/>
    </xf>
    <xf numFmtId="0" fontId="18" fillId="33" borderId="29" xfId="0" applyFont="1" applyFill="1" applyBorder="1" applyAlignment="1">
      <alignment horizontal="left" vertical="center"/>
    </xf>
    <xf numFmtId="0" fontId="18" fillId="33" borderId="25" xfId="0" applyFont="1" applyFill="1" applyBorder="1" applyAlignment="1">
      <alignment horizontal="left" vertical="center"/>
    </xf>
    <xf numFmtId="16" fontId="18" fillId="33" borderId="19" xfId="0" applyNumberFormat="1" applyFont="1" applyFill="1" applyBorder="1" applyAlignment="1">
      <alignment horizontal="center" vertical="center" wrapText="1"/>
    </xf>
    <xf numFmtId="2" fontId="18" fillId="33" borderId="23" xfId="0" applyNumberFormat="1" applyFont="1" applyFill="1" applyBorder="1" applyAlignment="1">
      <alignment horizontal="right" vertical="center"/>
    </xf>
    <xf numFmtId="2" fontId="18" fillId="33" borderId="30" xfId="0" applyNumberFormat="1" applyFont="1" applyFill="1" applyBorder="1" applyAlignment="1">
      <alignment horizontal="right" vertical="center"/>
    </xf>
    <xf numFmtId="0" fontId="18" fillId="0" borderId="21" xfId="0" applyFont="1" applyBorder="1"/>
    <xf numFmtId="16" fontId="18" fillId="33" borderId="21" xfId="0" applyNumberFormat="1" applyFont="1" applyFill="1" applyBorder="1" applyAlignment="1">
      <alignment horizontal="center" vertical="center" wrapText="1"/>
    </xf>
    <xf numFmtId="2" fontId="18" fillId="33" borderId="27" xfId="0" applyNumberFormat="1" applyFont="1" applyFill="1" applyBorder="1" applyAlignment="1">
      <alignment horizontal="right" vertical="center"/>
    </xf>
    <xf numFmtId="0" fontId="19" fillId="34" borderId="22" xfId="0" applyFont="1" applyFill="1" applyBorder="1" applyAlignment="1">
      <alignment horizontal="left" vertical="center"/>
    </xf>
    <xf numFmtId="0" fontId="19" fillId="34" borderId="29" xfId="0" applyFont="1" applyFill="1" applyBorder="1" applyAlignment="1">
      <alignment horizontal="left" vertical="center"/>
    </xf>
    <xf numFmtId="0" fontId="19" fillId="34" borderId="29" xfId="0" applyFont="1" applyFill="1" applyBorder="1" applyAlignment="1">
      <alignment horizontal="left" vertical="center" wrapText="1"/>
    </xf>
    <xf numFmtId="16" fontId="18" fillId="34" borderId="18" xfId="0" applyNumberFormat="1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vertical="center" wrapText="1"/>
    </xf>
    <xf numFmtId="0" fontId="18" fillId="33" borderId="20" xfId="0" applyFont="1" applyFill="1" applyBorder="1" applyAlignment="1">
      <alignment horizontal="left" vertical="center"/>
    </xf>
    <xf numFmtId="0" fontId="19" fillId="33" borderId="19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 wrapText="1"/>
    </xf>
    <xf numFmtId="2" fontId="19" fillId="35" borderId="23" xfId="0" applyNumberFormat="1" applyFont="1" applyFill="1" applyBorder="1" applyAlignment="1">
      <alignment horizontal="right" vertical="center"/>
    </xf>
    <xf numFmtId="0" fontId="18" fillId="33" borderId="25" xfId="0" applyFont="1" applyFill="1" applyBorder="1" applyAlignment="1">
      <alignment vertical="center" wrapText="1"/>
    </xf>
    <xf numFmtId="0" fontId="18" fillId="0" borderId="25" xfId="0" applyFont="1" applyFill="1" applyBorder="1" applyAlignment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18" fillId="33" borderId="24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0" fontId="18" fillId="0" borderId="25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left" vertical="center" wrapText="1"/>
    </xf>
    <xf numFmtId="0" fontId="18" fillId="33" borderId="20" xfId="0" applyFont="1" applyFill="1" applyBorder="1" applyAlignment="1">
      <alignment horizontal="left" vertical="center" wrapText="1"/>
    </xf>
    <xf numFmtId="0" fontId="18" fillId="33" borderId="21" xfId="0" applyFont="1" applyFill="1" applyBorder="1" applyAlignment="1">
      <alignment horizontal="left" vertical="center" wrapText="1"/>
    </xf>
    <xf numFmtId="0" fontId="19" fillId="35" borderId="19" xfId="0" applyFont="1" applyFill="1" applyBorder="1" applyAlignment="1">
      <alignment horizontal="left" vertical="center" wrapText="1"/>
    </xf>
    <xf numFmtId="0" fontId="19" fillId="35" borderId="20" xfId="0" applyFont="1" applyFill="1" applyBorder="1" applyAlignment="1">
      <alignment horizontal="left" vertical="center" wrapText="1"/>
    </xf>
    <xf numFmtId="0" fontId="19" fillId="35" borderId="21" xfId="0" applyFont="1" applyFill="1" applyBorder="1" applyAlignment="1">
      <alignment horizontal="left" vertical="center" wrapText="1"/>
    </xf>
    <xf numFmtId="0" fontId="19" fillId="33" borderId="24" xfId="0" applyFont="1" applyFill="1" applyBorder="1" applyAlignment="1">
      <alignment horizontal="left" vertical="center" wrapText="1"/>
    </xf>
    <xf numFmtId="0" fontId="25" fillId="33" borderId="0" xfId="0" applyFont="1" applyFill="1" applyAlignment="1">
      <alignment horizontal="left" wrapText="1"/>
    </xf>
    <xf numFmtId="0" fontId="18" fillId="33" borderId="25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6" fillId="0" borderId="25" xfId="0" applyFont="1" applyFill="1" applyBorder="1" applyAlignment="1">
      <alignment horizontal="right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8" fillId="33" borderId="19" xfId="0" applyNumberFormat="1" applyFont="1" applyFill="1" applyBorder="1" applyAlignment="1">
      <alignment horizontal="center" vertical="center" wrapText="1"/>
    </xf>
    <xf numFmtId="0" fontId="18" fillId="33" borderId="20" xfId="0" applyNumberFormat="1" applyFont="1" applyFill="1" applyBorder="1" applyAlignment="1">
      <alignment horizontal="center" vertical="center" wrapText="1"/>
    </xf>
    <xf numFmtId="0" fontId="18" fillId="33" borderId="21" xfId="0" applyNumberFormat="1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23" fillId="33" borderId="24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left" wrapText="1"/>
    </xf>
    <xf numFmtId="0" fontId="18" fillId="33" borderId="0" xfId="0" applyFont="1" applyFill="1" applyBorder="1" applyAlignment="1">
      <alignment horizontal="left" vertical="center" wrapText="1"/>
    </xf>
    <xf numFmtId="0" fontId="21" fillId="33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wrapText="1"/>
    </xf>
    <xf numFmtId="0" fontId="28" fillId="0" borderId="11" xfId="0" applyFont="1" applyBorder="1" applyAlignment="1">
      <alignment horizontal="left" wrapText="1"/>
    </xf>
    <xf numFmtId="0" fontId="22" fillId="0" borderId="1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38" fillId="0" borderId="13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34" borderId="13" xfId="0" applyFont="1" applyFill="1" applyBorder="1" applyAlignment="1">
      <alignment vertical="center" wrapText="1"/>
    </xf>
    <xf numFmtId="0" fontId="21" fillId="34" borderId="14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top" wrapText="1"/>
    </xf>
    <xf numFmtId="0" fontId="40" fillId="0" borderId="0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8"/>
  <sheetViews>
    <sheetView showGridLines="0" topLeftCell="A83" zoomScaleSheetLayoutView="100" workbookViewId="0">
      <selection activeCell="G63" sqref="G63"/>
    </sheetView>
  </sheetViews>
  <sheetFormatPr defaultColWidth="9.7109375" defaultRowHeight="13.35" customHeight="1"/>
  <cols>
    <col min="1" max="1" width="5.5703125" style="1" customWidth="1"/>
    <col min="2" max="2" width="10.5703125" style="1" customWidth="1"/>
    <col min="3" max="3" width="3.140625" style="58" customWidth="1"/>
    <col min="4" max="4" width="2.7109375" style="58" customWidth="1"/>
    <col min="5" max="5" width="59" style="58" customWidth="1"/>
    <col min="6" max="6" width="7.7109375" style="2" customWidth="1"/>
    <col min="7" max="8" width="12.85546875" style="1" customWidth="1"/>
    <col min="9" max="9" width="6.140625" style="1" customWidth="1"/>
    <col min="10" max="16384" width="9.7109375" style="1"/>
  </cols>
  <sheetData>
    <row r="1" spans="1:8" ht="30" customHeight="1">
      <c r="B1" s="190" t="s">
        <v>0</v>
      </c>
      <c r="C1" s="190"/>
      <c r="D1" s="190"/>
      <c r="E1" s="190"/>
      <c r="F1" s="190"/>
      <c r="G1" s="190"/>
      <c r="H1" s="190"/>
    </row>
    <row r="2" spans="1:8" ht="12.75" customHeight="1">
      <c r="A2" s="3"/>
      <c r="E2" s="191" t="s">
        <v>1</v>
      </c>
      <c r="F2" s="191"/>
      <c r="G2" s="191"/>
      <c r="H2" s="191"/>
    </row>
    <row r="3" spans="1:8" ht="13.35" customHeight="1">
      <c r="A3" s="3"/>
      <c r="E3" s="192" t="s">
        <v>2</v>
      </c>
      <c r="F3" s="192"/>
      <c r="G3" s="192"/>
      <c r="H3" s="192"/>
    </row>
    <row r="4" spans="1:8" ht="13.35" customHeight="1">
      <c r="A4" s="3"/>
    </row>
    <row r="5" spans="1:8" ht="13.35" customHeight="1">
      <c r="A5" s="3"/>
      <c r="B5" s="193" t="s">
        <v>3</v>
      </c>
      <c r="C5" s="193"/>
      <c r="D5" s="193"/>
      <c r="E5" s="193"/>
      <c r="F5" s="193"/>
      <c r="G5" s="193"/>
      <c r="H5" s="193"/>
    </row>
    <row r="6" spans="1:8" ht="25.5" customHeight="1">
      <c r="A6" s="3"/>
      <c r="B6" s="193"/>
      <c r="C6" s="193"/>
      <c r="D6" s="193"/>
      <c r="E6" s="193"/>
      <c r="F6" s="193"/>
      <c r="G6" s="193"/>
      <c r="H6" s="193"/>
    </row>
    <row r="7" spans="1:8" ht="15.6" customHeight="1">
      <c r="A7" s="3"/>
      <c r="B7" s="174" t="s">
        <v>4</v>
      </c>
      <c r="C7" s="174"/>
      <c r="D7" s="174"/>
      <c r="E7" s="174"/>
      <c r="F7" s="174"/>
      <c r="G7" s="174"/>
      <c r="H7" s="174"/>
    </row>
    <row r="8" spans="1:8" ht="13.35" customHeight="1">
      <c r="A8" s="3"/>
      <c r="B8" s="189" t="s">
        <v>5</v>
      </c>
      <c r="C8" s="189"/>
      <c r="D8" s="189"/>
      <c r="E8" s="189"/>
      <c r="F8" s="189"/>
      <c r="G8" s="189"/>
      <c r="H8" s="189"/>
    </row>
    <row r="9" spans="1:8" ht="12.75" customHeight="1">
      <c r="A9" s="3"/>
      <c r="B9" s="174" t="s">
        <v>6</v>
      </c>
      <c r="C9" s="174"/>
      <c r="D9" s="174"/>
      <c r="E9" s="174"/>
      <c r="F9" s="174"/>
      <c r="G9" s="174"/>
      <c r="H9" s="174"/>
    </row>
    <row r="10" spans="1:8" ht="13.35" customHeight="1">
      <c r="A10" s="3"/>
      <c r="B10" s="175" t="s">
        <v>7</v>
      </c>
      <c r="C10" s="175"/>
      <c r="D10" s="175"/>
      <c r="E10" s="175"/>
      <c r="F10" s="175"/>
      <c r="G10" s="175"/>
      <c r="H10" s="175"/>
    </row>
    <row r="11" spans="1:8" ht="13.35" customHeight="1">
      <c r="A11" s="3"/>
      <c r="B11" s="4"/>
      <c r="C11" s="4"/>
      <c r="D11" s="4"/>
      <c r="E11" s="4"/>
      <c r="F11" s="4"/>
      <c r="G11" s="4"/>
      <c r="H11" s="4"/>
    </row>
    <row r="12" spans="1:8" ht="13.35" customHeight="1">
      <c r="A12" s="3"/>
      <c r="B12" s="176"/>
      <c r="C12" s="176"/>
      <c r="D12" s="176"/>
      <c r="E12" s="176"/>
      <c r="F12" s="176"/>
    </row>
    <row r="13" spans="1:8" ht="13.35" customHeight="1">
      <c r="A13" s="3"/>
      <c r="B13" s="177" t="s">
        <v>8</v>
      </c>
      <c r="C13" s="177"/>
      <c r="D13" s="177"/>
      <c r="E13" s="177"/>
      <c r="F13" s="177"/>
      <c r="G13" s="177"/>
      <c r="H13" s="177"/>
    </row>
    <row r="14" spans="1:8" ht="13.35" customHeight="1">
      <c r="A14" s="3"/>
      <c r="B14" s="177" t="s">
        <v>275</v>
      </c>
      <c r="C14" s="177"/>
      <c r="D14" s="177"/>
      <c r="E14" s="177"/>
      <c r="F14" s="177"/>
      <c r="G14" s="177"/>
      <c r="H14" s="177"/>
    </row>
    <row r="15" spans="1:8" ht="13.35" customHeight="1">
      <c r="A15" s="3"/>
      <c r="B15" s="59"/>
      <c r="C15" s="5"/>
      <c r="D15" s="5"/>
      <c r="E15" s="5"/>
      <c r="F15" s="5"/>
      <c r="G15" s="6"/>
      <c r="H15" s="6"/>
    </row>
    <row r="16" spans="1:8" ht="13.35" customHeight="1">
      <c r="A16" s="3"/>
      <c r="B16" s="178" t="s">
        <v>289</v>
      </c>
      <c r="C16" s="178"/>
      <c r="D16" s="178"/>
      <c r="E16" s="178"/>
      <c r="F16" s="178"/>
      <c r="G16" s="178"/>
      <c r="H16" s="178"/>
    </row>
    <row r="17" spans="1:8" ht="13.35" customHeight="1">
      <c r="A17" s="3"/>
      <c r="B17" s="179" t="s">
        <v>9</v>
      </c>
      <c r="C17" s="179"/>
      <c r="D17" s="179"/>
      <c r="E17" s="179"/>
      <c r="F17" s="179"/>
      <c r="G17" s="179"/>
      <c r="H17" s="179"/>
    </row>
    <row r="18" spans="1:8" ht="12.75" customHeight="1">
      <c r="A18" s="3"/>
      <c r="B18" s="59"/>
      <c r="C18" s="60"/>
      <c r="D18" s="60"/>
      <c r="E18" s="180" t="s">
        <v>10</v>
      </c>
      <c r="F18" s="180"/>
      <c r="G18" s="180"/>
      <c r="H18" s="180"/>
    </row>
    <row r="19" spans="1:8" ht="67.5" customHeight="1">
      <c r="A19" s="3"/>
      <c r="B19" s="73" t="s">
        <v>11</v>
      </c>
      <c r="C19" s="181" t="s">
        <v>12</v>
      </c>
      <c r="D19" s="182"/>
      <c r="E19" s="183"/>
      <c r="F19" s="74" t="s">
        <v>13</v>
      </c>
      <c r="G19" s="75" t="s">
        <v>14</v>
      </c>
      <c r="H19" s="75" t="s">
        <v>15</v>
      </c>
    </row>
    <row r="20" spans="1:8" ht="12.75" customHeight="1">
      <c r="A20" s="3"/>
      <c r="B20" s="76">
        <v>1</v>
      </c>
      <c r="C20" s="184">
        <v>2</v>
      </c>
      <c r="D20" s="185"/>
      <c r="E20" s="186"/>
      <c r="F20" s="77">
        <v>3</v>
      </c>
      <c r="G20" s="78">
        <v>4</v>
      </c>
      <c r="H20" s="78">
        <v>5</v>
      </c>
    </row>
    <row r="21" spans="1:8" s="58" customFormat="1" ht="12.75" customHeight="1">
      <c r="A21" s="3"/>
      <c r="B21" s="79" t="s">
        <v>16</v>
      </c>
      <c r="C21" s="80" t="s">
        <v>17</v>
      </c>
      <c r="D21" s="81"/>
      <c r="E21" s="82"/>
      <c r="F21" s="83"/>
      <c r="G21" s="84">
        <f>SUM(G22,G27,G37,G38,G39)</f>
        <v>1422863.4500000002</v>
      </c>
      <c r="H21" s="84">
        <f>SUM(H22,H27,H37,H38,H39)</f>
        <v>1501071.71</v>
      </c>
    </row>
    <row r="22" spans="1:8" s="58" customFormat="1" ht="12.75" customHeight="1">
      <c r="A22" s="3"/>
      <c r="B22" s="85" t="s">
        <v>18</v>
      </c>
      <c r="C22" s="86" t="s">
        <v>19</v>
      </c>
      <c r="D22" s="87"/>
      <c r="E22" s="88"/>
      <c r="F22" s="89"/>
      <c r="G22" s="90">
        <f>SUM(G23:G26)</f>
        <v>78775.83</v>
      </c>
      <c r="H22" s="90">
        <f>SUM(H23:H26)</f>
        <v>92204.71</v>
      </c>
    </row>
    <row r="23" spans="1:8" s="58" customFormat="1" ht="12.75" customHeight="1">
      <c r="A23" s="3"/>
      <c r="B23" s="89" t="s">
        <v>20</v>
      </c>
      <c r="C23" s="91"/>
      <c r="D23" s="92" t="s">
        <v>21</v>
      </c>
      <c r="E23" s="93"/>
      <c r="F23" s="94" t="s">
        <v>276</v>
      </c>
      <c r="G23" s="90" t="s">
        <v>22</v>
      </c>
      <c r="H23" s="90" t="s">
        <v>22</v>
      </c>
    </row>
    <row r="24" spans="1:8" s="58" customFormat="1" ht="12.75" customHeight="1">
      <c r="A24" s="3"/>
      <c r="B24" s="89" t="s">
        <v>23</v>
      </c>
      <c r="C24" s="91"/>
      <c r="D24" s="92" t="s">
        <v>24</v>
      </c>
      <c r="E24" s="95"/>
      <c r="F24" s="96"/>
      <c r="G24" s="90">
        <v>786.51</v>
      </c>
      <c r="H24" s="90">
        <v>1048.97</v>
      </c>
    </row>
    <row r="25" spans="1:8" s="58" customFormat="1" ht="12.75" customHeight="1">
      <c r="A25" s="3"/>
      <c r="B25" s="89" t="s">
        <v>25</v>
      </c>
      <c r="C25" s="91"/>
      <c r="D25" s="92" t="s">
        <v>26</v>
      </c>
      <c r="E25" s="95"/>
      <c r="F25" s="85"/>
      <c r="G25" s="90" t="s">
        <v>22</v>
      </c>
      <c r="H25" s="90" t="s">
        <v>22</v>
      </c>
    </row>
    <row r="26" spans="1:8" s="58" customFormat="1" ht="12.75" customHeight="1">
      <c r="A26" s="3"/>
      <c r="B26" s="89" t="s">
        <v>27</v>
      </c>
      <c r="C26" s="91"/>
      <c r="D26" s="92" t="s">
        <v>28</v>
      </c>
      <c r="E26" s="95"/>
      <c r="F26" s="96"/>
      <c r="G26" s="90">
        <v>77989.320000000007</v>
      </c>
      <c r="H26" s="90">
        <v>91155.74</v>
      </c>
    </row>
    <row r="27" spans="1:8" s="58" customFormat="1" ht="12.75" customHeight="1">
      <c r="A27" s="3"/>
      <c r="B27" s="97" t="s">
        <v>29</v>
      </c>
      <c r="C27" s="98" t="s">
        <v>30</v>
      </c>
      <c r="D27" s="99"/>
      <c r="E27" s="100"/>
      <c r="F27" s="85" t="s">
        <v>277</v>
      </c>
      <c r="G27" s="90">
        <f>SUM(G28:G36)</f>
        <v>1344087.62</v>
      </c>
      <c r="H27" s="90">
        <f>SUM(H28:H36)</f>
        <v>1408867</v>
      </c>
    </row>
    <row r="28" spans="1:8" s="58" customFormat="1" ht="12.75" customHeight="1">
      <c r="A28" s="3"/>
      <c r="B28" s="89" t="s">
        <v>31</v>
      </c>
      <c r="C28" s="91"/>
      <c r="D28" s="92" t="s">
        <v>32</v>
      </c>
      <c r="E28" s="95"/>
      <c r="F28" s="96"/>
      <c r="G28" s="90" t="s">
        <v>22</v>
      </c>
      <c r="H28" s="90" t="s">
        <v>22</v>
      </c>
    </row>
    <row r="29" spans="1:8" s="58" customFormat="1" ht="12.75" customHeight="1">
      <c r="A29" s="3"/>
      <c r="B29" s="89" t="s">
        <v>33</v>
      </c>
      <c r="C29" s="91"/>
      <c r="D29" s="92" t="s">
        <v>34</v>
      </c>
      <c r="E29" s="95"/>
      <c r="F29" s="96"/>
      <c r="G29" s="90">
        <v>741391.73</v>
      </c>
      <c r="H29" s="90">
        <v>760267.58</v>
      </c>
    </row>
    <row r="30" spans="1:8" s="58" customFormat="1" ht="12.75" customHeight="1">
      <c r="A30" s="3"/>
      <c r="B30" s="89" t="s">
        <v>35</v>
      </c>
      <c r="C30" s="91"/>
      <c r="D30" s="92" t="s">
        <v>36</v>
      </c>
      <c r="E30" s="95"/>
      <c r="F30" s="96"/>
      <c r="G30" s="90">
        <v>31927.200000000001</v>
      </c>
      <c r="H30" s="90">
        <v>32944.01</v>
      </c>
    </row>
    <row r="31" spans="1:8" s="58" customFormat="1" ht="12.75" customHeight="1">
      <c r="A31" s="3"/>
      <c r="B31" s="89" t="s">
        <v>37</v>
      </c>
      <c r="C31" s="91"/>
      <c r="D31" s="92" t="s">
        <v>38</v>
      </c>
      <c r="E31" s="95"/>
      <c r="F31" s="96"/>
      <c r="G31" s="90">
        <v>272676.74</v>
      </c>
      <c r="H31" s="90">
        <v>281401.21999999997</v>
      </c>
    </row>
    <row r="32" spans="1:8" s="58" customFormat="1" ht="12.75" customHeight="1">
      <c r="A32" s="3"/>
      <c r="B32" s="89" t="s">
        <v>39</v>
      </c>
      <c r="C32" s="91"/>
      <c r="D32" s="92" t="s">
        <v>40</v>
      </c>
      <c r="E32" s="95"/>
      <c r="F32" s="96"/>
      <c r="G32" s="90">
        <v>93660.53</v>
      </c>
      <c r="H32" s="90">
        <v>97354.18</v>
      </c>
    </row>
    <row r="33" spans="1:9" s="58" customFormat="1" ht="12.75" customHeight="1">
      <c r="A33" s="3"/>
      <c r="B33" s="89" t="s">
        <v>41</v>
      </c>
      <c r="C33" s="91"/>
      <c r="D33" s="92" t="s">
        <v>42</v>
      </c>
      <c r="E33" s="95"/>
      <c r="F33" s="96"/>
      <c r="G33" s="90">
        <v>43409.34</v>
      </c>
      <c r="H33" s="90">
        <v>46509.96</v>
      </c>
    </row>
    <row r="34" spans="1:9" s="58" customFormat="1" ht="12.75" customHeight="1">
      <c r="A34" s="3"/>
      <c r="B34" s="89" t="s">
        <v>43</v>
      </c>
      <c r="C34" s="91"/>
      <c r="D34" s="92" t="s">
        <v>44</v>
      </c>
      <c r="E34" s="95"/>
      <c r="F34" s="96"/>
      <c r="G34" s="90">
        <v>161022.07999999999</v>
      </c>
      <c r="H34" s="90">
        <v>181766.55</v>
      </c>
    </row>
    <row r="35" spans="1:9" s="58" customFormat="1" ht="12.75" customHeight="1">
      <c r="A35" s="3"/>
      <c r="B35" s="89" t="s">
        <v>45</v>
      </c>
      <c r="C35" s="101"/>
      <c r="D35" s="102" t="s">
        <v>46</v>
      </c>
      <c r="E35" s="103"/>
      <c r="F35" s="96"/>
      <c r="G35" s="90">
        <v>0</v>
      </c>
      <c r="H35" s="90">
        <v>0</v>
      </c>
    </row>
    <row r="36" spans="1:9" s="58" customFormat="1" ht="12.75" customHeight="1">
      <c r="A36" s="3"/>
      <c r="B36" s="89" t="s">
        <v>47</v>
      </c>
      <c r="C36" s="91"/>
      <c r="D36" s="92" t="s">
        <v>48</v>
      </c>
      <c r="E36" s="95"/>
      <c r="F36" s="85"/>
      <c r="G36" s="90">
        <v>0</v>
      </c>
      <c r="H36" s="90">
        <v>8623.5</v>
      </c>
    </row>
    <row r="37" spans="1:9" s="58" customFormat="1" ht="12.75" customHeight="1">
      <c r="A37" s="3"/>
      <c r="B37" s="85" t="s">
        <v>49</v>
      </c>
      <c r="C37" s="104" t="s">
        <v>50</v>
      </c>
      <c r="D37" s="104"/>
      <c r="E37" s="105"/>
      <c r="F37" s="85"/>
      <c r="G37" s="90" t="s">
        <v>22</v>
      </c>
      <c r="H37" s="90" t="s">
        <v>22</v>
      </c>
    </row>
    <row r="38" spans="1:9" s="58" customFormat="1" ht="12.75" customHeight="1">
      <c r="A38" s="3"/>
      <c r="B38" s="85" t="s">
        <v>51</v>
      </c>
      <c r="C38" s="104" t="s">
        <v>52</v>
      </c>
      <c r="D38" s="104"/>
      <c r="E38" s="105"/>
      <c r="F38" s="96"/>
      <c r="G38" s="90" t="s">
        <v>22</v>
      </c>
      <c r="H38" s="90" t="s">
        <v>22</v>
      </c>
    </row>
    <row r="39" spans="1:9" s="58" customFormat="1" ht="12.75" customHeight="1">
      <c r="A39" s="3"/>
      <c r="B39" s="85" t="s">
        <v>53</v>
      </c>
      <c r="C39" s="104" t="s">
        <v>54</v>
      </c>
      <c r="D39" s="91"/>
      <c r="E39" s="106"/>
      <c r="F39" s="96"/>
      <c r="G39" s="90" t="s">
        <v>22</v>
      </c>
      <c r="H39" s="90" t="s">
        <v>22</v>
      </c>
    </row>
    <row r="40" spans="1:9" s="58" customFormat="1" ht="12.75" customHeight="1">
      <c r="A40" s="3"/>
      <c r="B40" s="79" t="s">
        <v>55</v>
      </c>
      <c r="C40" s="80" t="s">
        <v>56</v>
      </c>
      <c r="D40" s="81"/>
      <c r="E40" s="82"/>
      <c r="F40" s="107"/>
      <c r="G40" s="108" t="s">
        <v>22</v>
      </c>
      <c r="H40" s="108" t="s">
        <v>22</v>
      </c>
    </row>
    <row r="41" spans="1:9" s="58" customFormat="1" ht="12.75" customHeight="1">
      <c r="A41" s="3"/>
      <c r="B41" s="79" t="s">
        <v>57</v>
      </c>
      <c r="C41" s="80" t="s">
        <v>58</v>
      </c>
      <c r="D41" s="81"/>
      <c r="E41" s="82"/>
      <c r="F41" s="109"/>
      <c r="G41" s="84">
        <f>SUM(G42,G43,G44,G50,G51)</f>
        <v>103939.83</v>
      </c>
      <c r="H41" s="84">
        <f>SUM(H42,H43,H44,H50,H51)</f>
        <v>136449.81</v>
      </c>
    </row>
    <row r="42" spans="1:9" s="58" customFormat="1" ht="12.75" customHeight="1">
      <c r="A42" s="3"/>
      <c r="B42" s="110" t="s">
        <v>59</v>
      </c>
      <c r="C42" s="111" t="s">
        <v>60</v>
      </c>
      <c r="D42" s="101"/>
      <c r="E42" s="112"/>
      <c r="F42" s="85" t="s">
        <v>278</v>
      </c>
      <c r="G42" s="90">
        <v>4657.17</v>
      </c>
      <c r="H42" s="90">
        <v>5343.39</v>
      </c>
    </row>
    <row r="43" spans="1:9" s="58" customFormat="1" ht="12.75" customHeight="1">
      <c r="A43" s="3"/>
      <c r="B43" s="110" t="s">
        <v>61</v>
      </c>
      <c r="C43" s="113" t="s">
        <v>62</v>
      </c>
      <c r="D43" s="114"/>
      <c r="E43" s="115"/>
      <c r="F43" s="85" t="s">
        <v>279</v>
      </c>
      <c r="G43" s="90">
        <v>2575.17</v>
      </c>
      <c r="H43" s="90">
        <v>2457.17</v>
      </c>
    </row>
    <row r="44" spans="1:9" s="58" customFormat="1" ht="12.75" customHeight="1">
      <c r="A44" s="3"/>
      <c r="B44" s="110" t="s">
        <v>63</v>
      </c>
      <c r="C44" s="116" t="s">
        <v>64</v>
      </c>
      <c r="D44" s="117"/>
      <c r="E44" s="118"/>
      <c r="F44" s="85" t="s">
        <v>280</v>
      </c>
      <c r="G44" s="90">
        <f>SUM(G45:G49)</f>
        <v>67303.27</v>
      </c>
      <c r="H44" s="90">
        <f>SUM(H45:H49)</f>
        <v>50078.11</v>
      </c>
    </row>
    <row r="45" spans="1:9" s="58" customFormat="1" ht="12.75" customHeight="1">
      <c r="A45" s="3"/>
      <c r="B45" s="119" t="s">
        <v>65</v>
      </c>
      <c r="C45" s="117"/>
      <c r="D45" s="120" t="s">
        <v>66</v>
      </c>
      <c r="E45" s="121"/>
      <c r="F45" s="85"/>
      <c r="G45" s="90" t="s">
        <v>22</v>
      </c>
      <c r="H45" s="90" t="s">
        <v>22</v>
      </c>
    </row>
    <row r="46" spans="1:9" s="58" customFormat="1" ht="12.75" customHeight="1">
      <c r="A46" s="3"/>
      <c r="B46" s="119" t="s">
        <v>67</v>
      </c>
      <c r="C46" s="101"/>
      <c r="D46" s="102" t="s">
        <v>68</v>
      </c>
      <c r="E46" s="103"/>
      <c r="F46" s="85"/>
      <c r="G46" s="90">
        <v>21650.02</v>
      </c>
      <c r="H46" s="90">
        <v>29286.63</v>
      </c>
      <c r="I46" s="29"/>
    </row>
    <row r="47" spans="1:9" s="58" customFormat="1" ht="12.75" customHeight="1">
      <c r="A47" s="3"/>
      <c r="B47" s="122" t="s">
        <v>69</v>
      </c>
      <c r="C47" s="101"/>
      <c r="D47" s="102" t="s">
        <v>70</v>
      </c>
      <c r="E47" s="123"/>
      <c r="F47" s="124"/>
      <c r="G47" s="90">
        <v>24957.5</v>
      </c>
      <c r="H47" s="90" t="s">
        <v>22</v>
      </c>
    </row>
    <row r="48" spans="1:9" s="58" customFormat="1" ht="12.75" customHeight="1">
      <c r="A48" s="3"/>
      <c r="B48" s="119" t="s">
        <v>71</v>
      </c>
      <c r="C48" s="101"/>
      <c r="D48" s="187" t="s">
        <v>72</v>
      </c>
      <c r="E48" s="188"/>
      <c r="F48" s="85"/>
      <c r="G48" s="90">
        <v>20695.75</v>
      </c>
      <c r="H48" s="90">
        <v>20791.48</v>
      </c>
    </row>
    <row r="49" spans="1:8" s="58" customFormat="1" ht="12.75" customHeight="1">
      <c r="A49" s="3"/>
      <c r="B49" s="119" t="s">
        <v>73</v>
      </c>
      <c r="C49" s="101"/>
      <c r="D49" s="102" t="s">
        <v>74</v>
      </c>
      <c r="E49" s="103"/>
      <c r="F49" s="85"/>
      <c r="G49" s="90">
        <v>0</v>
      </c>
      <c r="H49" s="90">
        <v>0</v>
      </c>
    </row>
    <row r="50" spans="1:8" s="58" customFormat="1" ht="12.75" customHeight="1">
      <c r="A50" s="3"/>
      <c r="B50" s="110" t="s">
        <v>75</v>
      </c>
      <c r="C50" s="111" t="s">
        <v>76</v>
      </c>
      <c r="D50" s="111"/>
      <c r="E50" s="112"/>
      <c r="F50" s="85"/>
      <c r="G50" s="90" t="s">
        <v>22</v>
      </c>
      <c r="H50" s="90" t="s">
        <v>22</v>
      </c>
    </row>
    <row r="51" spans="1:8" s="58" customFormat="1" ht="12.75" customHeight="1">
      <c r="A51" s="3"/>
      <c r="B51" s="110" t="s">
        <v>77</v>
      </c>
      <c r="C51" s="111" t="s">
        <v>78</v>
      </c>
      <c r="D51" s="111"/>
      <c r="E51" s="112"/>
      <c r="F51" s="85" t="s">
        <v>281</v>
      </c>
      <c r="G51" s="90">
        <v>29404.22</v>
      </c>
      <c r="H51" s="90">
        <v>78571.14</v>
      </c>
    </row>
    <row r="52" spans="1:8" s="58" customFormat="1" ht="12.75" customHeight="1">
      <c r="A52" s="3"/>
      <c r="B52" s="125" t="s">
        <v>79</v>
      </c>
      <c r="C52" s="126" t="s">
        <v>80</v>
      </c>
      <c r="D52" s="127"/>
      <c r="E52" s="128"/>
      <c r="F52" s="129"/>
      <c r="G52" s="130">
        <f>SUM(G21,G40,G41)</f>
        <v>1526803.2800000003</v>
      </c>
      <c r="H52" s="130">
        <f>SUM(H21,H40,H41)</f>
        <v>1637521.52</v>
      </c>
    </row>
    <row r="53" spans="1:8" s="58" customFormat="1" ht="12.75" customHeight="1">
      <c r="A53" s="3"/>
      <c r="B53" s="79" t="s">
        <v>81</v>
      </c>
      <c r="C53" s="80" t="s">
        <v>82</v>
      </c>
      <c r="D53" s="80"/>
      <c r="E53" s="131"/>
      <c r="F53" s="109" t="s">
        <v>282</v>
      </c>
      <c r="G53" s="84">
        <f>SUM(G54:G58)</f>
        <v>1415602.83</v>
      </c>
      <c r="H53" s="84">
        <f>SUM(H54:H58)</f>
        <v>1545038.56</v>
      </c>
    </row>
    <row r="54" spans="1:8" s="58" customFormat="1" ht="12.75" customHeight="1">
      <c r="A54" s="3"/>
      <c r="B54" s="85" t="s">
        <v>83</v>
      </c>
      <c r="C54" s="104" t="s">
        <v>84</v>
      </c>
      <c r="D54" s="104"/>
      <c r="E54" s="105"/>
      <c r="F54" s="85"/>
      <c r="G54" s="90">
        <v>5618.01</v>
      </c>
      <c r="H54" s="90">
        <v>5671.94</v>
      </c>
    </row>
    <row r="55" spans="1:8" s="58" customFormat="1" ht="12.75" customHeight="1">
      <c r="A55" s="3"/>
      <c r="B55" s="97" t="s">
        <v>85</v>
      </c>
      <c r="C55" s="98" t="s">
        <v>86</v>
      </c>
      <c r="D55" s="99"/>
      <c r="E55" s="100"/>
      <c r="F55" s="97"/>
      <c r="G55" s="90">
        <v>888193.29</v>
      </c>
      <c r="H55" s="90">
        <v>981218.47</v>
      </c>
    </row>
    <row r="56" spans="1:8" s="58" customFormat="1" ht="12.75" customHeight="1">
      <c r="A56" s="3"/>
      <c r="B56" s="85" t="s">
        <v>87</v>
      </c>
      <c r="C56" s="165" t="s">
        <v>88</v>
      </c>
      <c r="D56" s="166"/>
      <c r="E56" s="167"/>
      <c r="F56" s="85"/>
      <c r="G56" s="90">
        <v>518823.08</v>
      </c>
      <c r="H56" s="90">
        <v>555145.34</v>
      </c>
    </row>
    <row r="57" spans="1:8" s="58" customFormat="1" ht="12.75" customHeight="1">
      <c r="A57" s="3"/>
      <c r="B57" s="85" t="s">
        <v>89</v>
      </c>
      <c r="C57" s="165" t="s">
        <v>90</v>
      </c>
      <c r="D57" s="166"/>
      <c r="E57" s="167"/>
      <c r="F57" s="85"/>
      <c r="G57" s="90" t="s">
        <v>22</v>
      </c>
      <c r="H57" s="90" t="s">
        <v>22</v>
      </c>
    </row>
    <row r="58" spans="1:8" s="58" customFormat="1" ht="12.75" customHeight="1">
      <c r="A58" s="3"/>
      <c r="B58" s="85" t="s">
        <v>91</v>
      </c>
      <c r="C58" s="104" t="s">
        <v>92</v>
      </c>
      <c r="D58" s="91"/>
      <c r="E58" s="106"/>
      <c r="F58" s="85"/>
      <c r="G58" s="90">
        <v>2968.45</v>
      </c>
      <c r="H58" s="90">
        <v>3002.81</v>
      </c>
    </row>
    <row r="59" spans="1:8" s="58" customFormat="1" ht="12.75" customHeight="1">
      <c r="A59" s="3"/>
      <c r="B59" s="79" t="s">
        <v>93</v>
      </c>
      <c r="C59" s="80" t="s">
        <v>94</v>
      </c>
      <c r="D59" s="81"/>
      <c r="E59" s="82"/>
      <c r="F59" s="109"/>
      <c r="G59" s="84">
        <f>SUM(G60,G61,G64)</f>
        <v>54214.289999999994</v>
      </c>
      <c r="H59" s="84">
        <f>SUM(H60,H61,H64)</f>
        <v>38991.759999999995</v>
      </c>
    </row>
    <row r="60" spans="1:8" s="58" customFormat="1" ht="12.75" customHeight="1">
      <c r="A60" s="3"/>
      <c r="B60" s="89" t="s">
        <v>95</v>
      </c>
      <c r="C60" s="91" t="s">
        <v>96</v>
      </c>
      <c r="D60" s="92"/>
      <c r="E60" s="93"/>
      <c r="F60" s="85" t="s">
        <v>292</v>
      </c>
      <c r="G60" s="90">
        <v>4944.9799999999996</v>
      </c>
      <c r="H60" s="90">
        <v>4944.9799999999996</v>
      </c>
    </row>
    <row r="61" spans="1:8" s="58" customFormat="1" ht="12.75" customHeight="1">
      <c r="A61" s="3"/>
      <c r="B61" s="85" t="s">
        <v>97</v>
      </c>
      <c r="C61" s="86" t="s">
        <v>98</v>
      </c>
      <c r="D61" s="132"/>
      <c r="E61" s="133"/>
      <c r="F61" s="85"/>
      <c r="G61" s="90">
        <f>SUM(G62:G63)</f>
        <v>0</v>
      </c>
      <c r="H61" s="90">
        <f>SUM(H62:H63)</f>
        <v>0</v>
      </c>
    </row>
    <row r="62" spans="1:8" s="58" customFormat="1" ht="13.35" customHeight="1">
      <c r="A62" s="3"/>
      <c r="B62" s="89" t="s">
        <v>99</v>
      </c>
      <c r="C62" s="134"/>
      <c r="D62" s="92" t="s">
        <v>100</v>
      </c>
      <c r="E62" s="135"/>
      <c r="F62" s="85"/>
      <c r="G62" s="90" t="s">
        <v>22</v>
      </c>
      <c r="H62" s="90" t="s">
        <v>22</v>
      </c>
    </row>
    <row r="63" spans="1:8" s="58" customFormat="1" ht="12.75" customHeight="1">
      <c r="A63" s="3"/>
      <c r="B63" s="89" t="s">
        <v>101</v>
      </c>
      <c r="C63" s="91"/>
      <c r="D63" s="92" t="s">
        <v>102</v>
      </c>
      <c r="E63" s="95"/>
      <c r="F63" s="96"/>
      <c r="G63" s="90" t="s">
        <v>22</v>
      </c>
      <c r="H63" s="90" t="s">
        <v>22</v>
      </c>
    </row>
    <row r="64" spans="1:8" s="7" customFormat="1" ht="12.75" customHeight="1">
      <c r="A64" s="3"/>
      <c r="B64" s="110" t="s">
        <v>103</v>
      </c>
      <c r="C64" s="136" t="s">
        <v>104</v>
      </c>
      <c r="D64" s="137"/>
      <c r="E64" s="138"/>
      <c r="F64" s="110" t="s">
        <v>283</v>
      </c>
      <c r="G64" s="90">
        <f>SUM(G65:G68,G69:G69)</f>
        <v>49269.31</v>
      </c>
      <c r="H64" s="90">
        <f>SUM(H65:H68,H69:H69)</f>
        <v>34046.78</v>
      </c>
    </row>
    <row r="65" spans="1:8" s="58" customFormat="1" ht="12.75" customHeight="1">
      <c r="A65" s="3"/>
      <c r="B65" s="89" t="s">
        <v>105</v>
      </c>
      <c r="C65" s="91"/>
      <c r="D65" s="92" t="s">
        <v>106</v>
      </c>
      <c r="E65" s="93"/>
      <c r="F65" s="85"/>
      <c r="G65" s="90" t="s">
        <v>22</v>
      </c>
      <c r="H65" s="90" t="s">
        <v>22</v>
      </c>
    </row>
    <row r="66" spans="1:8" s="58" customFormat="1" ht="12.75" customHeight="1">
      <c r="A66" s="3"/>
      <c r="B66" s="89" t="s">
        <v>107</v>
      </c>
      <c r="C66" s="134"/>
      <c r="D66" s="92" t="s">
        <v>108</v>
      </c>
      <c r="E66" s="135"/>
      <c r="F66" s="85"/>
      <c r="G66" s="90" t="s">
        <v>22</v>
      </c>
      <c r="H66" s="90" t="s">
        <v>22</v>
      </c>
    </row>
    <row r="67" spans="1:8" s="58" customFormat="1" ht="13.35" customHeight="1">
      <c r="A67" s="3"/>
      <c r="B67" s="89" t="s">
        <v>109</v>
      </c>
      <c r="C67" s="134"/>
      <c r="D67" s="92" t="s">
        <v>110</v>
      </c>
      <c r="E67" s="135"/>
      <c r="F67" s="85"/>
      <c r="G67" s="90">
        <v>29504.25</v>
      </c>
      <c r="H67" s="90">
        <v>5087.68</v>
      </c>
    </row>
    <row r="68" spans="1:8" s="58" customFormat="1" ht="13.35" customHeight="1">
      <c r="A68" s="3"/>
      <c r="B68" s="139" t="s">
        <v>111</v>
      </c>
      <c r="C68" s="117"/>
      <c r="D68" s="92" t="s">
        <v>112</v>
      </c>
      <c r="E68" s="95"/>
      <c r="F68" s="85"/>
      <c r="G68" s="90">
        <v>72.540000000000006</v>
      </c>
      <c r="H68" s="90">
        <v>0</v>
      </c>
    </row>
    <row r="69" spans="1:8" s="58" customFormat="1" ht="12.75" customHeight="1">
      <c r="A69" s="3"/>
      <c r="B69" s="89" t="s">
        <v>113</v>
      </c>
      <c r="C69" s="91"/>
      <c r="D69" s="92" t="s">
        <v>114</v>
      </c>
      <c r="E69" s="95"/>
      <c r="F69" s="96"/>
      <c r="G69" s="90">
        <f>SUM(G70,G71)</f>
        <v>19692.52</v>
      </c>
      <c r="H69" s="90">
        <f>SUM(H70,H71)</f>
        <v>28959.1</v>
      </c>
    </row>
    <row r="70" spans="1:8" s="58" customFormat="1" ht="12.75" customHeight="1">
      <c r="A70" s="3"/>
      <c r="B70" s="89" t="s">
        <v>115</v>
      </c>
      <c r="C70" s="140"/>
      <c r="D70" s="141"/>
      <c r="E70" s="61" t="s">
        <v>116</v>
      </c>
      <c r="F70" s="142"/>
      <c r="G70" s="143">
        <v>0</v>
      </c>
      <c r="H70" s="144">
        <v>65.099999999999994</v>
      </c>
    </row>
    <row r="71" spans="1:8" s="58" customFormat="1" ht="12.75" customHeight="1">
      <c r="A71" s="3"/>
      <c r="B71" s="89" t="s">
        <v>117</v>
      </c>
      <c r="C71" s="140"/>
      <c r="D71" s="141"/>
      <c r="E71" s="145" t="s">
        <v>118</v>
      </c>
      <c r="F71" s="146"/>
      <c r="G71" s="147">
        <v>19692.52</v>
      </c>
      <c r="H71" s="90">
        <v>28894</v>
      </c>
    </row>
    <row r="72" spans="1:8" s="58" customFormat="1" ht="12.75" customHeight="1">
      <c r="A72" s="3"/>
      <c r="B72" s="79" t="s">
        <v>119</v>
      </c>
      <c r="C72" s="148" t="s">
        <v>120</v>
      </c>
      <c r="D72" s="149"/>
      <c r="E72" s="150"/>
      <c r="F72" s="151" t="s">
        <v>284</v>
      </c>
      <c r="G72" s="84">
        <f>SUM(G73,G74,G79)</f>
        <v>56986.16</v>
      </c>
      <c r="H72" s="84">
        <f>SUM(H73,H74,H79)</f>
        <v>53491.199999999997</v>
      </c>
    </row>
    <row r="73" spans="1:8" s="58" customFormat="1" ht="12.75" customHeight="1">
      <c r="A73" s="3"/>
      <c r="B73" s="85" t="s">
        <v>121</v>
      </c>
      <c r="C73" s="86" t="s">
        <v>122</v>
      </c>
      <c r="D73" s="132"/>
      <c r="E73" s="133"/>
      <c r="F73" s="152"/>
      <c r="G73" s="144" t="s">
        <v>22</v>
      </c>
      <c r="H73" s="90" t="s">
        <v>22</v>
      </c>
    </row>
    <row r="74" spans="1:8" s="58" customFormat="1" ht="12.75" customHeight="1">
      <c r="A74" s="3"/>
      <c r="B74" s="85" t="s">
        <v>123</v>
      </c>
      <c r="C74" s="86" t="s">
        <v>124</v>
      </c>
      <c r="D74" s="132"/>
      <c r="E74" s="133"/>
      <c r="F74" s="97"/>
      <c r="G74" s="90">
        <f>SUM(G75:G78)</f>
        <v>0</v>
      </c>
      <c r="H74" s="90">
        <f>SUM(H75:H78)</f>
        <v>0</v>
      </c>
    </row>
    <row r="75" spans="1:8" s="58" customFormat="1" ht="12.75" customHeight="1">
      <c r="A75" s="3"/>
      <c r="B75" s="89" t="s">
        <v>125</v>
      </c>
      <c r="C75" s="91"/>
      <c r="D75" s="92" t="s">
        <v>126</v>
      </c>
      <c r="E75" s="95"/>
      <c r="F75" s="85"/>
      <c r="G75" s="90" t="s">
        <v>22</v>
      </c>
      <c r="H75" s="90" t="s">
        <v>22</v>
      </c>
    </row>
    <row r="76" spans="1:8" s="58" customFormat="1" ht="12.75" customHeight="1">
      <c r="A76" s="3"/>
      <c r="B76" s="89" t="s">
        <v>127</v>
      </c>
      <c r="C76" s="91"/>
      <c r="D76" s="92" t="s">
        <v>128</v>
      </c>
      <c r="E76" s="95"/>
      <c r="F76" s="85"/>
      <c r="G76" s="90" t="s">
        <v>22</v>
      </c>
      <c r="H76" s="90" t="s">
        <v>22</v>
      </c>
    </row>
    <row r="77" spans="1:8" s="58" customFormat="1" ht="12.75" customHeight="1">
      <c r="A77" s="3"/>
      <c r="B77" s="85" t="s">
        <v>129</v>
      </c>
      <c r="C77" s="153"/>
      <c r="D77" s="153" t="s">
        <v>130</v>
      </c>
      <c r="E77" s="95"/>
      <c r="F77" s="85"/>
      <c r="G77" s="90" t="s">
        <v>22</v>
      </c>
      <c r="H77" s="90" t="s">
        <v>22</v>
      </c>
    </row>
    <row r="78" spans="1:8" s="58" customFormat="1" ht="12.75" customHeight="1">
      <c r="A78" s="3"/>
      <c r="B78" s="85" t="s">
        <v>131</v>
      </c>
      <c r="C78" s="153"/>
      <c r="D78" s="153" t="s">
        <v>132</v>
      </c>
      <c r="E78" s="95"/>
      <c r="F78" s="85"/>
      <c r="G78" s="90" t="s">
        <v>22</v>
      </c>
      <c r="H78" s="90" t="s">
        <v>22</v>
      </c>
    </row>
    <row r="79" spans="1:8" s="58" customFormat="1" ht="12.75" customHeight="1">
      <c r="A79" s="3"/>
      <c r="B79" s="97" t="s">
        <v>133</v>
      </c>
      <c r="C79" s="98" t="s">
        <v>134</v>
      </c>
      <c r="D79" s="99"/>
      <c r="E79" s="100"/>
      <c r="F79" s="85"/>
      <c r="G79" s="90">
        <f>SUM(G80:G81)</f>
        <v>56986.16</v>
      </c>
      <c r="H79" s="90">
        <f>SUM(H80:H81)</f>
        <v>53491.199999999997</v>
      </c>
    </row>
    <row r="80" spans="1:8" s="58" customFormat="1" ht="26.25" customHeight="1">
      <c r="A80" s="3"/>
      <c r="B80" s="89" t="s">
        <v>135</v>
      </c>
      <c r="C80" s="154"/>
      <c r="D80" s="166" t="s">
        <v>136</v>
      </c>
      <c r="E80" s="167"/>
      <c r="F80" s="96"/>
      <c r="G80" s="90">
        <v>56986.16</v>
      </c>
      <c r="H80" s="90">
        <v>53491.199999999997</v>
      </c>
    </row>
    <row r="81" spans="1:9" s="58" customFormat="1" ht="12.75" customHeight="1">
      <c r="A81" s="3"/>
      <c r="B81" s="110" t="s">
        <v>137</v>
      </c>
      <c r="C81" s="123"/>
      <c r="D81" s="123" t="s">
        <v>138</v>
      </c>
      <c r="E81" s="155"/>
      <c r="F81" s="85"/>
      <c r="G81" s="90" t="s">
        <v>22</v>
      </c>
      <c r="H81" s="90" t="s">
        <v>22</v>
      </c>
    </row>
    <row r="82" spans="1:9" s="58" customFormat="1" ht="25.5" customHeight="1">
      <c r="A82" s="3"/>
      <c r="B82" s="125" t="s">
        <v>139</v>
      </c>
      <c r="C82" s="168" t="s">
        <v>140</v>
      </c>
      <c r="D82" s="169"/>
      <c r="E82" s="170"/>
      <c r="F82" s="129"/>
      <c r="G82" s="156">
        <f>SUM(G53,G59,G72)</f>
        <v>1526803.28</v>
      </c>
      <c r="H82" s="156">
        <f>SUM(H53,H59,H72)</f>
        <v>1637521.52</v>
      </c>
    </row>
    <row r="83" spans="1:9" s="58" customFormat="1" ht="24.75" customHeight="1">
      <c r="A83" s="3"/>
      <c r="B83" s="171" t="s">
        <v>141</v>
      </c>
      <c r="C83" s="171"/>
      <c r="D83" s="171"/>
      <c r="E83" s="171"/>
      <c r="F83" s="171"/>
      <c r="G83" s="171"/>
      <c r="H83" s="171"/>
      <c r="I83" s="9"/>
    </row>
    <row r="84" spans="1:9" s="58" customFormat="1" ht="15.75" customHeight="1">
      <c r="A84" s="3"/>
      <c r="B84" s="10"/>
      <c r="C84" s="10"/>
      <c r="D84" s="10"/>
      <c r="E84" s="10"/>
      <c r="F84" s="10"/>
      <c r="G84" s="10"/>
      <c r="H84" s="10"/>
      <c r="I84" s="10"/>
    </row>
    <row r="85" spans="1:9" s="58" customFormat="1" ht="12.75" customHeight="1">
      <c r="A85" s="3"/>
      <c r="B85" s="172" t="s">
        <v>290</v>
      </c>
      <c r="C85" s="172"/>
      <c r="D85" s="172"/>
      <c r="E85" s="172"/>
      <c r="F85" s="157"/>
      <c r="G85" s="173" t="s">
        <v>142</v>
      </c>
      <c r="H85" s="173"/>
    </row>
    <row r="86" spans="1:9" s="58" customFormat="1" ht="12.75" customHeight="1">
      <c r="A86" s="3"/>
      <c r="B86" s="159" t="s">
        <v>143</v>
      </c>
      <c r="C86" s="159"/>
      <c r="D86" s="159"/>
      <c r="E86" s="159"/>
      <c r="F86" s="2" t="s">
        <v>144</v>
      </c>
      <c r="G86" s="160" t="s">
        <v>145</v>
      </c>
      <c r="H86" s="160"/>
    </row>
    <row r="87" spans="1:9" s="58" customFormat="1" ht="13.35" customHeight="1">
      <c r="A87" s="3"/>
      <c r="B87" s="60"/>
      <c r="C87" s="60"/>
      <c r="D87" s="60"/>
      <c r="E87" s="60"/>
      <c r="F87" s="60"/>
      <c r="G87" s="60"/>
      <c r="H87" s="60"/>
    </row>
    <row r="88" spans="1:9" s="58" customFormat="1" ht="12.75" customHeight="1">
      <c r="A88" s="3"/>
      <c r="B88" s="161" t="s">
        <v>291</v>
      </c>
      <c r="C88" s="161"/>
      <c r="D88" s="161"/>
      <c r="E88" s="161"/>
      <c r="F88" s="158"/>
      <c r="G88" s="162" t="s">
        <v>146</v>
      </c>
      <c r="H88" s="162"/>
    </row>
    <row r="89" spans="1:9" s="58" customFormat="1" ht="12.75" customHeight="1">
      <c r="A89" s="3"/>
      <c r="B89" s="163" t="s">
        <v>147</v>
      </c>
      <c r="C89" s="163"/>
      <c r="D89" s="163"/>
      <c r="E89" s="163"/>
      <c r="F89" s="7" t="s">
        <v>144</v>
      </c>
      <c r="G89" s="164" t="s">
        <v>145</v>
      </c>
      <c r="H89" s="164"/>
    </row>
    <row r="90" spans="1:9" s="58" customFormat="1" ht="13.35" customHeight="1">
      <c r="A90" s="3"/>
      <c r="F90" s="2"/>
    </row>
    <row r="91" spans="1:9" s="58" customFormat="1" ht="13.35" customHeight="1">
      <c r="A91" s="3"/>
      <c r="F91" s="2"/>
    </row>
    <row r="92" spans="1:9" s="58" customFormat="1" ht="13.35" customHeight="1">
      <c r="A92" s="3"/>
      <c r="F92" s="2"/>
    </row>
    <row r="93" spans="1:9" s="58" customFormat="1" ht="13.35" customHeight="1">
      <c r="A93" s="3"/>
      <c r="F93" s="2"/>
    </row>
    <row r="94" spans="1:9" s="58" customFormat="1" ht="13.35" customHeight="1">
      <c r="A94" s="3"/>
      <c r="F94" s="2"/>
    </row>
    <row r="95" spans="1:9" s="58" customFormat="1" ht="13.35" customHeight="1">
      <c r="A95" s="3"/>
      <c r="F95" s="2"/>
    </row>
    <row r="96" spans="1:9" s="58" customFormat="1" ht="13.35" customHeight="1">
      <c r="A96" s="3"/>
      <c r="F96" s="2"/>
    </row>
    <row r="97" spans="1:6" s="58" customFormat="1" ht="13.35" customHeight="1">
      <c r="A97" s="3"/>
      <c r="F97" s="2"/>
    </row>
    <row r="98" spans="1:6" s="58" customFormat="1" ht="13.35" customHeight="1">
      <c r="A98" s="3"/>
      <c r="F98" s="2"/>
    </row>
    <row r="99" spans="1:6" s="58" customFormat="1" ht="13.35" customHeight="1">
      <c r="A99" s="3"/>
      <c r="F99" s="2"/>
    </row>
    <row r="100" spans="1:6" s="58" customFormat="1" ht="13.35" customHeight="1">
      <c r="A100" s="3"/>
      <c r="F100" s="2"/>
    </row>
    <row r="101" spans="1:6" s="58" customFormat="1" ht="13.35" customHeight="1">
      <c r="A101" s="3"/>
      <c r="F101" s="2"/>
    </row>
    <row r="102" spans="1:6" s="58" customFormat="1" ht="13.35" customHeight="1">
      <c r="A102" s="3"/>
      <c r="F102" s="2"/>
    </row>
    <row r="103" spans="1:6" s="58" customFormat="1" ht="13.35" customHeight="1">
      <c r="A103" s="3"/>
      <c r="F103" s="2"/>
    </row>
    <row r="104" spans="1:6" s="58" customFormat="1" ht="13.35" customHeight="1">
      <c r="A104" s="3"/>
      <c r="F104" s="2"/>
    </row>
    <row r="105" spans="1:6" s="58" customFormat="1" ht="13.35" customHeight="1">
      <c r="A105" s="3"/>
      <c r="F105" s="2"/>
    </row>
    <row r="106" spans="1:6" s="58" customFormat="1" ht="13.35" customHeight="1">
      <c r="A106" s="3"/>
      <c r="F106" s="2"/>
    </row>
    <row r="107" spans="1:6" s="58" customFormat="1" ht="13.35" customHeight="1">
      <c r="A107" s="3"/>
      <c r="F107" s="2"/>
    </row>
    <row r="108" spans="1:6" s="58" customFormat="1" ht="13.35" customHeight="1">
      <c r="A108" s="11"/>
      <c r="F108" s="2"/>
    </row>
  </sheetData>
  <mergeCells count="30">
    <mergeCell ref="B8:H8"/>
    <mergeCell ref="B1:H1"/>
    <mergeCell ref="E2:H2"/>
    <mergeCell ref="E3:H3"/>
    <mergeCell ref="B5:H6"/>
    <mergeCell ref="B7:H7"/>
    <mergeCell ref="C56:E56"/>
    <mergeCell ref="B9:H9"/>
    <mergeCell ref="B10:H10"/>
    <mergeCell ref="B12:F12"/>
    <mergeCell ref="B13:H13"/>
    <mergeCell ref="B14:H14"/>
    <mergeCell ref="B16:H16"/>
    <mergeCell ref="B17:H17"/>
    <mergeCell ref="E18:H18"/>
    <mergeCell ref="C19:E19"/>
    <mergeCell ref="C20:E20"/>
    <mergeCell ref="D48:E48"/>
    <mergeCell ref="C57:E57"/>
    <mergeCell ref="D80:E80"/>
    <mergeCell ref="C82:E82"/>
    <mergeCell ref="B83:H83"/>
    <mergeCell ref="B85:E85"/>
    <mergeCell ref="G85:H85"/>
    <mergeCell ref="B86:E86"/>
    <mergeCell ref="G86:H86"/>
    <mergeCell ref="B88:E88"/>
    <mergeCell ref="G88:H88"/>
    <mergeCell ref="B89:E89"/>
    <mergeCell ref="G89:H89"/>
  </mergeCells>
  <printOptions horizontalCentered="1"/>
  <pageMargins left="0.55118110236220474" right="0.55118110236220474" top="0.6692913385826772" bottom="1.0236220472440944" header="0.31496062992125984" footer="0.59055118110236227"/>
  <pageSetup paperSize="9" scale="74" fitToHeight="0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65"/>
  <sheetViews>
    <sheetView tabSelected="1" topLeftCell="A33" workbookViewId="0">
      <selection activeCell="B57" sqref="B57"/>
    </sheetView>
  </sheetViews>
  <sheetFormatPr defaultColWidth="9.7109375" defaultRowHeight="12.75"/>
  <cols>
    <col min="1" max="1" width="3.140625" style="12" customWidth="1"/>
    <col min="2" max="2" width="8" style="12" customWidth="1"/>
    <col min="3" max="3" width="1.5703125" style="12" hidden="1" customWidth="1"/>
    <col min="4" max="4" width="30.140625" style="12" customWidth="1"/>
    <col min="5" max="5" width="18.28515625" style="12" customWidth="1"/>
    <col min="6" max="6" width="9.7109375" style="12" hidden="1" customWidth="1"/>
    <col min="7" max="7" width="11.7109375" style="12" customWidth="1"/>
    <col min="8" max="8" width="13.140625" style="12" customWidth="1"/>
    <col min="9" max="9" width="14.7109375" style="12" customWidth="1"/>
    <col min="10" max="10" width="15.85546875" style="12" customWidth="1"/>
    <col min="11" max="16384" width="9.7109375" style="12"/>
  </cols>
  <sheetData>
    <row r="1" spans="2:10" ht="30" customHeight="1">
      <c r="B1" s="238" t="s">
        <v>0</v>
      </c>
      <c r="C1" s="238"/>
      <c r="D1" s="238"/>
      <c r="E1" s="238"/>
      <c r="F1" s="238"/>
      <c r="G1" s="238"/>
      <c r="H1" s="238"/>
      <c r="I1" s="238"/>
      <c r="J1" s="238"/>
    </row>
    <row r="2" spans="2:10" ht="15.75" customHeight="1">
      <c r="D2" s="239" t="s">
        <v>148</v>
      </c>
      <c r="E2" s="239"/>
      <c r="F2" s="239"/>
      <c r="G2" s="239"/>
      <c r="H2" s="239"/>
      <c r="I2" s="239"/>
      <c r="J2" s="239"/>
    </row>
    <row r="3" spans="2:10" ht="15.75" customHeight="1">
      <c r="D3" s="13" t="s">
        <v>149</v>
      </c>
      <c r="E3" s="13"/>
      <c r="F3" s="13"/>
      <c r="G3" s="13"/>
      <c r="H3" s="13"/>
      <c r="I3" s="13"/>
      <c r="J3" s="13"/>
    </row>
    <row r="4" spans="2:10" ht="4.5" customHeight="1"/>
    <row r="5" spans="2:10" ht="4.3499999999999996" customHeight="1">
      <c r="B5" s="240"/>
      <c r="C5" s="240"/>
      <c r="D5" s="240"/>
      <c r="E5" s="240"/>
      <c r="F5" s="240"/>
      <c r="G5" s="240"/>
      <c r="H5" s="240"/>
      <c r="I5" s="240"/>
      <c r="J5" s="240"/>
    </row>
    <row r="6" spans="2:10" ht="15.75" customHeight="1">
      <c r="B6" s="241" t="s">
        <v>150</v>
      </c>
      <c r="C6" s="241"/>
      <c r="D6" s="241"/>
      <c r="E6" s="241"/>
      <c r="F6" s="241"/>
      <c r="G6" s="241"/>
      <c r="H6" s="241"/>
      <c r="I6" s="241"/>
      <c r="J6" s="241"/>
    </row>
    <row r="7" spans="2:10" ht="15.75" customHeight="1">
      <c r="B7" s="242" t="s">
        <v>4</v>
      </c>
      <c r="C7" s="242"/>
      <c r="D7" s="242"/>
      <c r="E7" s="242"/>
      <c r="F7" s="242"/>
      <c r="G7" s="242"/>
      <c r="H7" s="242"/>
      <c r="I7" s="242"/>
      <c r="J7" s="242"/>
    </row>
    <row r="8" spans="2:10" ht="15" customHeight="1">
      <c r="B8" s="230" t="s">
        <v>151</v>
      </c>
      <c r="C8" s="230"/>
      <c r="D8" s="230"/>
      <c r="E8" s="230"/>
      <c r="F8" s="230"/>
      <c r="G8" s="230"/>
      <c r="H8" s="230"/>
      <c r="I8" s="230"/>
      <c r="J8" s="230"/>
    </row>
    <row r="9" spans="2:10" ht="15" customHeight="1">
      <c r="B9" s="229" t="s">
        <v>6</v>
      </c>
      <c r="C9" s="229"/>
      <c r="D9" s="229"/>
      <c r="E9" s="229"/>
      <c r="F9" s="229"/>
      <c r="G9" s="229"/>
      <c r="H9" s="229"/>
      <c r="I9" s="229"/>
      <c r="J9" s="229"/>
    </row>
    <row r="10" spans="2:10" ht="15" customHeight="1">
      <c r="B10" s="230" t="s">
        <v>152</v>
      </c>
      <c r="C10" s="230"/>
      <c r="D10" s="230"/>
      <c r="E10" s="230"/>
      <c r="F10" s="230"/>
      <c r="G10" s="230"/>
      <c r="H10" s="230"/>
      <c r="I10" s="230"/>
      <c r="J10" s="230"/>
    </row>
    <row r="11" spans="2:10" ht="10.5" customHeight="1">
      <c r="B11" s="231"/>
      <c r="C11" s="231"/>
      <c r="D11" s="231"/>
      <c r="E11" s="231"/>
      <c r="F11" s="231"/>
      <c r="G11" s="231"/>
      <c r="H11" s="231"/>
      <c r="I11" s="231"/>
      <c r="J11" s="231"/>
    </row>
    <row r="12" spans="2:10" ht="15" customHeight="1">
      <c r="B12" s="232" t="s">
        <v>153</v>
      </c>
      <c r="C12" s="232"/>
      <c r="D12" s="232"/>
      <c r="E12" s="232"/>
      <c r="F12" s="232"/>
      <c r="G12" s="232"/>
      <c r="H12" s="232"/>
      <c r="I12" s="232"/>
      <c r="J12" s="232"/>
    </row>
    <row r="13" spans="2:10" ht="3.75" customHeight="1">
      <c r="B13" s="231"/>
      <c r="C13" s="231"/>
      <c r="D13" s="231"/>
      <c r="E13" s="231"/>
      <c r="F13" s="231"/>
      <c r="G13" s="231"/>
      <c r="H13" s="231"/>
      <c r="I13" s="231"/>
      <c r="J13" s="231"/>
    </row>
    <row r="14" spans="2:10" ht="15" customHeight="1">
      <c r="B14" s="232" t="s">
        <v>275</v>
      </c>
      <c r="C14" s="232"/>
      <c r="D14" s="232"/>
      <c r="E14" s="232"/>
      <c r="F14" s="232"/>
      <c r="G14" s="232"/>
      <c r="H14" s="232"/>
      <c r="I14" s="232"/>
      <c r="J14" s="232"/>
    </row>
    <row r="15" spans="2:10" ht="7.5" customHeight="1">
      <c r="B15" s="28"/>
      <c r="C15" s="14"/>
      <c r="D15" s="14"/>
      <c r="E15" s="14"/>
      <c r="F15" s="14"/>
      <c r="G15" s="14"/>
      <c r="H15" s="14"/>
      <c r="I15" s="14"/>
      <c r="J15" s="14"/>
    </row>
    <row r="16" spans="2:10" ht="15" customHeight="1">
      <c r="B16" s="233" t="s">
        <v>289</v>
      </c>
      <c r="C16" s="233"/>
      <c r="D16" s="233"/>
      <c r="E16" s="233"/>
      <c r="F16" s="233"/>
      <c r="G16" s="233"/>
      <c r="H16" s="233"/>
      <c r="I16" s="233"/>
      <c r="J16" s="233"/>
    </row>
    <row r="17" spans="2:10" ht="15" customHeight="1">
      <c r="B17" s="231" t="s">
        <v>9</v>
      </c>
      <c r="C17" s="231"/>
      <c r="D17" s="231"/>
      <c r="E17" s="231"/>
      <c r="F17" s="231"/>
      <c r="G17" s="231"/>
      <c r="H17" s="231"/>
      <c r="I17" s="231"/>
      <c r="J17" s="231"/>
    </row>
    <row r="18" spans="2:10" s="14" customFormat="1" ht="15" customHeight="1">
      <c r="B18" s="234" t="s">
        <v>10</v>
      </c>
      <c r="C18" s="234"/>
      <c r="D18" s="234"/>
      <c r="E18" s="234"/>
      <c r="F18" s="234"/>
      <c r="G18" s="234"/>
      <c r="H18" s="234"/>
      <c r="I18" s="234"/>
      <c r="J18" s="234"/>
    </row>
    <row r="19" spans="2:10" s="15" customFormat="1" ht="50.1" customHeight="1">
      <c r="B19" s="235" t="s">
        <v>11</v>
      </c>
      <c r="C19" s="236"/>
      <c r="D19" s="235" t="s">
        <v>12</v>
      </c>
      <c r="E19" s="237"/>
      <c r="F19" s="237"/>
      <c r="G19" s="236"/>
      <c r="H19" s="30" t="s">
        <v>154</v>
      </c>
      <c r="I19" s="30" t="s">
        <v>155</v>
      </c>
      <c r="J19" s="30" t="s">
        <v>156</v>
      </c>
    </row>
    <row r="20" spans="2:10" s="15" customFormat="1" ht="19.5" customHeight="1">
      <c r="B20" s="31">
        <v>1</v>
      </c>
      <c r="C20" s="32"/>
      <c r="D20" s="226">
        <v>2</v>
      </c>
      <c r="E20" s="227"/>
      <c r="F20" s="227"/>
      <c r="G20" s="228"/>
      <c r="H20" s="33">
        <v>3</v>
      </c>
      <c r="I20" s="33">
        <v>4</v>
      </c>
      <c r="J20" s="33">
        <v>5</v>
      </c>
    </row>
    <row r="21" spans="2:10" ht="15.75" customHeight="1">
      <c r="B21" s="34" t="s">
        <v>16</v>
      </c>
      <c r="C21" s="35" t="s">
        <v>157</v>
      </c>
      <c r="D21" s="223" t="s">
        <v>158</v>
      </c>
      <c r="E21" s="224"/>
      <c r="F21" s="224"/>
      <c r="G21" s="225"/>
      <c r="H21" s="36"/>
      <c r="I21" s="37">
        <f>SUM(I22,I28)</f>
        <v>351857.36</v>
      </c>
      <c r="J21" s="37"/>
    </row>
    <row r="22" spans="2:10" ht="15.75" customHeight="1">
      <c r="B22" s="33" t="s">
        <v>18</v>
      </c>
      <c r="C22" s="38" t="s">
        <v>159</v>
      </c>
      <c r="D22" s="220" t="s">
        <v>159</v>
      </c>
      <c r="E22" s="221"/>
      <c r="F22" s="221"/>
      <c r="G22" s="222"/>
      <c r="H22" s="39"/>
      <c r="I22" s="40">
        <f>SUM(I23:I27)</f>
        <v>199796.91999999995</v>
      </c>
      <c r="J22" s="40"/>
    </row>
    <row r="23" spans="2:10" ht="15.75" customHeight="1">
      <c r="B23" s="33" t="s">
        <v>20</v>
      </c>
      <c r="C23" s="38" t="s">
        <v>84</v>
      </c>
      <c r="D23" s="220" t="s">
        <v>160</v>
      </c>
      <c r="E23" s="221"/>
      <c r="F23" s="221"/>
      <c r="G23" s="222"/>
      <c r="H23" s="39"/>
      <c r="I23" s="41">
        <v>53.93</v>
      </c>
      <c r="J23" s="41"/>
    </row>
    <row r="24" spans="2:10" ht="15.75" customHeight="1">
      <c r="B24" s="33" t="s">
        <v>23</v>
      </c>
      <c r="C24" s="42" t="s">
        <v>161</v>
      </c>
      <c r="D24" s="202" t="s">
        <v>162</v>
      </c>
      <c r="E24" s="203"/>
      <c r="F24" s="203"/>
      <c r="G24" s="204"/>
      <c r="H24" s="39"/>
      <c r="I24" s="41">
        <v>160836.10999999999</v>
      </c>
      <c r="J24" s="41"/>
    </row>
    <row r="25" spans="2:10" ht="30.75" customHeight="1">
      <c r="B25" s="33" t="s">
        <v>25</v>
      </c>
      <c r="C25" s="38" t="s">
        <v>163</v>
      </c>
      <c r="D25" s="202" t="s">
        <v>164</v>
      </c>
      <c r="E25" s="203"/>
      <c r="F25" s="203"/>
      <c r="G25" s="204"/>
      <c r="H25" s="39"/>
      <c r="I25" s="41">
        <v>38656.92</v>
      </c>
      <c r="J25" s="41"/>
    </row>
    <row r="26" spans="2:10" ht="15.75" customHeight="1">
      <c r="B26" s="33" t="s">
        <v>27</v>
      </c>
      <c r="C26" s="42" t="s">
        <v>165</v>
      </c>
      <c r="D26" s="202" t="s">
        <v>166</v>
      </c>
      <c r="E26" s="203"/>
      <c r="F26" s="203"/>
      <c r="G26" s="204"/>
      <c r="H26" s="39"/>
      <c r="I26" s="41" t="s">
        <v>22</v>
      </c>
      <c r="J26" s="41"/>
    </row>
    <row r="27" spans="2:10" ht="15.75" customHeight="1">
      <c r="B27" s="33" t="s">
        <v>167</v>
      </c>
      <c r="C27" s="42"/>
      <c r="D27" s="220" t="s">
        <v>168</v>
      </c>
      <c r="E27" s="221"/>
      <c r="F27" s="221"/>
      <c r="G27" s="222"/>
      <c r="H27" s="39"/>
      <c r="I27" s="41">
        <v>249.96</v>
      </c>
      <c r="J27" s="41"/>
    </row>
    <row r="28" spans="2:10" ht="15.75" customHeight="1">
      <c r="B28" s="43" t="s">
        <v>29</v>
      </c>
      <c r="C28" s="38" t="s">
        <v>169</v>
      </c>
      <c r="D28" s="202" t="s">
        <v>170</v>
      </c>
      <c r="E28" s="203"/>
      <c r="F28" s="203"/>
      <c r="G28" s="204"/>
      <c r="H28" s="39" t="s">
        <v>286</v>
      </c>
      <c r="I28" s="40">
        <f>SUM(I29,I33,I36,I37,I38,I39)</f>
        <v>152060.44</v>
      </c>
      <c r="J28" s="40"/>
    </row>
    <row r="29" spans="2:10" ht="15.75" customHeight="1">
      <c r="B29" s="44" t="s">
        <v>31</v>
      </c>
      <c r="C29" s="45"/>
      <c r="D29" s="16" t="s">
        <v>171</v>
      </c>
      <c r="E29" s="46"/>
      <c r="F29" s="46"/>
      <c r="G29" s="47"/>
      <c r="H29" s="39"/>
      <c r="I29" s="40">
        <f>SUM(I30:I32)</f>
        <v>0</v>
      </c>
      <c r="J29" s="40"/>
    </row>
    <row r="30" spans="2:10" ht="15.75">
      <c r="B30" s="48" t="s">
        <v>172</v>
      </c>
      <c r="C30" s="38"/>
      <c r="D30" s="49" t="s">
        <v>173</v>
      </c>
      <c r="E30" s="46"/>
      <c r="F30" s="46"/>
      <c r="G30" s="47"/>
      <c r="H30" s="39"/>
      <c r="I30" s="40" t="s">
        <v>22</v>
      </c>
      <c r="J30" s="40"/>
    </row>
    <row r="31" spans="2:10" ht="15.75">
      <c r="B31" s="33" t="s">
        <v>174</v>
      </c>
      <c r="C31" s="38"/>
      <c r="D31" s="49" t="s">
        <v>175</v>
      </c>
      <c r="E31" s="46"/>
      <c r="F31" s="46"/>
      <c r="G31" s="47"/>
      <c r="H31" s="39"/>
      <c r="I31" s="40" t="s">
        <v>22</v>
      </c>
      <c r="J31" s="40"/>
    </row>
    <row r="32" spans="2:10" ht="15.75">
      <c r="B32" s="43" t="s">
        <v>176</v>
      </c>
      <c r="C32" s="38"/>
      <c r="D32" s="49" t="s">
        <v>177</v>
      </c>
      <c r="E32" s="46"/>
      <c r="F32" s="46"/>
      <c r="G32" s="47"/>
      <c r="H32" s="39"/>
      <c r="I32" s="40" t="s">
        <v>22</v>
      </c>
      <c r="J32" s="40"/>
    </row>
    <row r="33" spans="2:10" ht="31.5">
      <c r="B33" s="44" t="s">
        <v>33</v>
      </c>
      <c r="C33" s="45"/>
      <c r="D33" s="49" t="s">
        <v>178</v>
      </c>
      <c r="E33" s="46"/>
      <c r="F33" s="46"/>
      <c r="G33" s="47"/>
      <c r="H33" s="39"/>
      <c r="I33" s="40">
        <f>SUM(I34:I35)</f>
        <v>152060.44</v>
      </c>
      <c r="J33" s="40"/>
    </row>
    <row r="34" spans="2:10" ht="15.75">
      <c r="B34" s="48" t="s">
        <v>179</v>
      </c>
      <c r="C34" s="38"/>
      <c r="D34" s="220" t="s">
        <v>180</v>
      </c>
      <c r="E34" s="221"/>
      <c r="F34" s="221"/>
      <c r="G34" s="222"/>
      <c r="H34" s="39"/>
      <c r="I34" s="40">
        <v>7362.9</v>
      </c>
      <c r="J34" s="40"/>
    </row>
    <row r="35" spans="2:10" ht="15.75" customHeight="1">
      <c r="B35" s="33" t="s">
        <v>181</v>
      </c>
      <c r="C35" s="38"/>
      <c r="D35" s="220" t="s">
        <v>182</v>
      </c>
      <c r="E35" s="221"/>
      <c r="F35" s="221"/>
      <c r="G35" s="222"/>
      <c r="H35" s="39"/>
      <c r="I35" s="40">
        <v>144697.54</v>
      </c>
      <c r="J35" s="40"/>
    </row>
    <row r="36" spans="2:10" ht="15.75" customHeight="1">
      <c r="B36" s="33" t="s">
        <v>35</v>
      </c>
      <c r="C36" s="38"/>
      <c r="D36" s="220" t="s">
        <v>183</v>
      </c>
      <c r="E36" s="221"/>
      <c r="F36" s="221"/>
      <c r="G36" s="222"/>
      <c r="H36" s="39"/>
      <c r="I36" s="40" t="s">
        <v>22</v>
      </c>
      <c r="J36" s="40"/>
    </row>
    <row r="37" spans="2:10" ht="15.75" customHeight="1">
      <c r="B37" s="33" t="s">
        <v>37</v>
      </c>
      <c r="C37" s="38"/>
      <c r="D37" s="220" t="s">
        <v>184</v>
      </c>
      <c r="E37" s="221"/>
      <c r="F37" s="221"/>
      <c r="G37" s="222"/>
      <c r="H37" s="39"/>
      <c r="I37" s="40" t="s">
        <v>22</v>
      </c>
      <c r="J37" s="40"/>
    </row>
    <row r="38" spans="2:10" ht="15.75" customHeight="1">
      <c r="B38" s="33" t="s">
        <v>39</v>
      </c>
      <c r="C38" s="38"/>
      <c r="D38" s="220" t="s">
        <v>185</v>
      </c>
      <c r="E38" s="221"/>
      <c r="F38" s="221"/>
      <c r="G38" s="222"/>
      <c r="H38" s="39"/>
      <c r="I38" s="40">
        <v>0</v>
      </c>
      <c r="J38" s="40"/>
    </row>
    <row r="39" spans="2:10" ht="15.75" customHeight="1">
      <c r="B39" s="33" t="s">
        <v>41</v>
      </c>
      <c r="C39" s="38"/>
      <c r="D39" s="220" t="s">
        <v>186</v>
      </c>
      <c r="E39" s="221"/>
      <c r="F39" s="221"/>
      <c r="G39" s="222"/>
      <c r="H39" s="39"/>
      <c r="I39" s="40" t="s">
        <v>22</v>
      </c>
      <c r="J39" s="40"/>
    </row>
    <row r="40" spans="2:10" ht="15.75" customHeight="1">
      <c r="B40" s="34" t="s">
        <v>55</v>
      </c>
      <c r="C40" s="35" t="s">
        <v>187</v>
      </c>
      <c r="D40" s="223" t="s">
        <v>188</v>
      </c>
      <c r="E40" s="224"/>
      <c r="F40" s="224"/>
      <c r="G40" s="225"/>
      <c r="H40" s="36" t="s">
        <v>285</v>
      </c>
      <c r="I40" s="37">
        <f>SUM(I41,I44,I48,I49,I50,I51,I52,I53,I54,I55)</f>
        <v>348362.4</v>
      </c>
      <c r="J40" s="37"/>
    </row>
    <row r="41" spans="2:10" ht="15.75" customHeight="1">
      <c r="B41" s="33" t="s">
        <v>189</v>
      </c>
      <c r="C41" s="38" t="s">
        <v>190</v>
      </c>
      <c r="D41" s="202" t="s">
        <v>191</v>
      </c>
      <c r="E41" s="203"/>
      <c r="F41" s="203"/>
      <c r="G41" s="204"/>
      <c r="H41" s="39"/>
      <c r="I41" s="41">
        <f>SUM(I42:I43)</f>
        <v>121234.58</v>
      </c>
      <c r="J41" s="41"/>
    </row>
    <row r="42" spans="2:10" ht="15.75" customHeight="1">
      <c r="B42" s="33" t="s">
        <v>192</v>
      </c>
      <c r="C42" s="38" t="s">
        <v>193</v>
      </c>
      <c r="D42" s="202" t="s">
        <v>194</v>
      </c>
      <c r="E42" s="203"/>
      <c r="F42" s="203"/>
      <c r="G42" s="204"/>
      <c r="H42" s="39"/>
      <c r="I42" s="41">
        <v>121234.58</v>
      </c>
      <c r="J42" s="41"/>
    </row>
    <row r="43" spans="2:10" ht="15.75" customHeight="1">
      <c r="B43" s="33" t="s">
        <v>195</v>
      </c>
      <c r="C43" s="38" t="s">
        <v>196</v>
      </c>
      <c r="D43" s="202" t="s">
        <v>197</v>
      </c>
      <c r="E43" s="203"/>
      <c r="F43" s="203"/>
      <c r="G43" s="204"/>
      <c r="H43" s="39"/>
      <c r="I43" s="41" t="s">
        <v>22</v>
      </c>
      <c r="J43" s="41"/>
    </row>
    <row r="44" spans="2:10" ht="15.75" customHeight="1">
      <c r="B44" s="33" t="s">
        <v>198</v>
      </c>
      <c r="C44" s="38" t="s">
        <v>199</v>
      </c>
      <c r="D44" s="220" t="s">
        <v>200</v>
      </c>
      <c r="E44" s="221"/>
      <c r="F44" s="221"/>
      <c r="G44" s="222"/>
      <c r="H44" s="39"/>
      <c r="I44" s="41">
        <f>SUM(I45:I47)</f>
        <v>146003.16</v>
      </c>
      <c r="J44" s="41"/>
    </row>
    <row r="45" spans="2:10" ht="15.75" customHeight="1">
      <c r="B45" s="33" t="s">
        <v>201</v>
      </c>
      <c r="C45" s="38" t="s">
        <v>202</v>
      </c>
      <c r="D45" s="220" t="s">
        <v>203</v>
      </c>
      <c r="E45" s="221"/>
      <c r="F45" s="221"/>
      <c r="G45" s="222"/>
      <c r="H45" s="39"/>
      <c r="I45" s="41">
        <v>144712.82</v>
      </c>
      <c r="J45" s="41"/>
    </row>
    <row r="46" spans="2:10" ht="15.75" customHeight="1">
      <c r="B46" s="33" t="s">
        <v>204</v>
      </c>
      <c r="C46" s="38" t="s">
        <v>205</v>
      </c>
      <c r="D46" s="220" t="s">
        <v>206</v>
      </c>
      <c r="E46" s="221"/>
      <c r="F46" s="221"/>
      <c r="G46" s="222"/>
      <c r="H46" s="39"/>
      <c r="I46" s="41" t="s">
        <v>22</v>
      </c>
      <c r="J46" s="41"/>
    </row>
    <row r="47" spans="2:10" ht="15.75" customHeight="1">
      <c r="B47" s="33" t="s">
        <v>207</v>
      </c>
      <c r="C47" s="38" t="s">
        <v>208</v>
      </c>
      <c r="D47" s="220" t="s">
        <v>209</v>
      </c>
      <c r="E47" s="221"/>
      <c r="F47" s="221"/>
      <c r="G47" s="222"/>
      <c r="H47" s="39"/>
      <c r="I47" s="41">
        <v>1290.3399999999999</v>
      </c>
      <c r="J47" s="41"/>
    </row>
    <row r="48" spans="2:10" ht="15.75" customHeight="1">
      <c r="B48" s="33" t="s">
        <v>210</v>
      </c>
      <c r="C48" s="38" t="s">
        <v>211</v>
      </c>
      <c r="D48" s="202" t="s">
        <v>212</v>
      </c>
      <c r="E48" s="203"/>
      <c r="F48" s="203"/>
      <c r="G48" s="204"/>
      <c r="H48" s="39"/>
      <c r="I48" s="41">
        <v>72483.899999999994</v>
      </c>
      <c r="J48" s="41"/>
    </row>
    <row r="49" spans="2:10" ht="15.75" customHeight="1">
      <c r="B49" s="33" t="s">
        <v>213</v>
      </c>
      <c r="C49" s="38" t="s">
        <v>214</v>
      </c>
      <c r="D49" s="220" t="s">
        <v>215</v>
      </c>
      <c r="E49" s="221"/>
      <c r="F49" s="221"/>
      <c r="G49" s="222"/>
      <c r="H49" s="39"/>
      <c r="I49" s="41">
        <v>8624.36</v>
      </c>
      <c r="J49" s="41"/>
    </row>
    <row r="50" spans="2:10" ht="15.75" customHeight="1">
      <c r="B50" s="33" t="s">
        <v>216</v>
      </c>
      <c r="C50" s="38" t="s">
        <v>217</v>
      </c>
      <c r="D50" s="202" t="s">
        <v>218</v>
      </c>
      <c r="E50" s="203"/>
      <c r="F50" s="203"/>
      <c r="G50" s="204"/>
      <c r="H50" s="39"/>
      <c r="I50" s="41" t="s">
        <v>22</v>
      </c>
      <c r="J50" s="41"/>
    </row>
    <row r="51" spans="2:10" ht="15.75" customHeight="1">
      <c r="B51" s="33" t="s">
        <v>219</v>
      </c>
      <c r="C51" s="38" t="s">
        <v>220</v>
      </c>
      <c r="D51" s="202" t="s">
        <v>221</v>
      </c>
      <c r="E51" s="203"/>
      <c r="F51" s="203"/>
      <c r="G51" s="204"/>
      <c r="H51" s="39"/>
      <c r="I51" s="41" t="s">
        <v>22</v>
      </c>
      <c r="J51" s="41"/>
    </row>
    <row r="52" spans="2:10" ht="15.75" customHeight="1">
      <c r="B52" s="33" t="s">
        <v>222</v>
      </c>
      <c r="C52" s="38" t="s">
        <v>223</v>
      </c>
      <c r="D52" s="202" t="s">
        <v>224</v>
      </c>
      <c r="E52" s="203"/>
      <c r="F52" s="203"/>
      <c r="G52" s="204"/>
      <c r="H52" s="39"/>
      <c r="I52" s="41">
        <v>16.399999999999999</v>
      </c>
      <c r="J52" s="41"/>
    </row>
    <row r="53" spans="2:10" ht="15.75">
      <c r="B53" s="33" t="s">
        <v>225</v>
      </c>
      <c r="C53" s="38" t="s">
        <v>226</v>
      </c>
      <c r="D53" s="202" t="s">
        <v>227</v>
      </c>
      <c r="E53" s="203"/>
      <c r="F53" s="203"/>
      <c r="G53" s="204"/>
      <c r="H53" s="39"/>
      <c r="I53" s="41" t="s">
        <v>22</v>
      </c>
      <c r="J53" s="41"/>
    </row>
    <row r="54" spans="2:10" ht="15.75" customHeight="1">
      <c r="B54" s="33" t="s">
        <v>228</v>
      </c>
      <c r="C54" s="38" t="s">
        <v>229</v>
      </c>
      <c r="D54" s="205" t="s">
        <v>230</v>
      </c>
      <c r="E54" s="206"/>
      <c r="F54" s="206"/>
      <c r="G54" s="207"/>
      <c r="H54" s="39"/>
      <c r="I54" s="41" t="s">
        <v>22</v>
      </c>
      <c r="J54" s="41"/>
    </row>
    <row r="55" spans="2:10" ht="15.75">
      <c r="B55" s="33" t="s">
        <v>231</v>
      </c>
      <c r="C55" s="38"/>
      <c r="D55" s="208" t="s">
        <v>232</v>
      </c>
      <c r="E55" s="209"/>
      <c r="F55" s="209"/>
      <c r="G55" s="210"/>
      <c r="H55" s="39"/>
      <c r="I55" s="41" t="s">
        <v>22</v>
      </c>
      <c r="J55" s="41"/>
    </row>
    <row r="56" spans="2:10" ht="15.75" customHeight="1">
      <c r="B56" s="50" t="s">
        <v>57</v>
      </c>
      <c r="C56" s="51" t="s">
        <v>233</v>
      </c>
      <c r="D56" s="211" t="s">
        <v>234</v>
      </c>
      <c r="E56" s="212"/>
      <c r="F56" s="212"/>
      <c r="G56" s="213"/>
      <c r="H56" s="50"/>
      <c r="I56" s="52">
        <f>I21-I40</f>
        <v>3494.9599999999627</v>
      </c>
      <c r="J56" s="52"/>
    </row>
    <row r="57" spans="2:10" ht="39" customHeight="1">
      <c r="B57" s="50" t="s">
        <v>235</v>
      </c>
      <c r="C57" s="53" t="s">
        <v>236</v>
      </c>
      <c r="D57" s="214" t="s">
        <v>237</v>
      </c>
      <c r="E57" s="215"/>
      <c r="F57" s="215"/>
      <c r="G57" s="216"/>
      <c r="H57" s="54"/>
      <c r="I57" s="52">
        <v>0</v>
      </c>
      <c r="J57" s="52"/>
    </row>
    <row r="58" spans="2:10" ht="15.75" customHeight="1">
      <c r="B58" s="50" t="s">
        <v>81</v>
      </c>
      <c r="C58" s="51" t="s">
        <v>238</v>
      </c>
      <c r="D58" s="211" t="s">
        <v>238</v>
      </c>
      <c r="E58" s="212"/>
      <c r="F58" s="212"/>
      <c r="G58" s="213"/>
      <c r="H58" s="54"/>
      <c r="I58" s="55" t="s">
        <v>22</v>
      </c>
      <c r="J58" s="55"/>
    </row>
    <row r="59" spans="2:10" ht="15.75" customHeight="1">
      <c r="B59" s="50" t="s">
        <v>93</v>
      </c>
      <c r="C59" s="53" t="s">
        <v>239</v>
      </c>
      <c r="D59" s="217" t="s">
        <v>239</v>
      </c>
      <c r="E59" s="218"/>
      <c r="F59" s="218"/>
      <c r="G59" s="219"/>
      <c r="H59" s="54"/>
      <c r="I59" s="55" t="s">
        <v>22</v>
      </c>
      <c r="J59" s="55"/>
    </row>
    <row r="60" spans="2:10" ht="15.75" customHeight="1">
      <c r="B60" s="50" t="s">
        <v>119</v>
      </c>
      <c r="C60" s="51" t="s">
        <v>240</v>
      </c>
      <c r="D60" s="211" t="s">
        <v>240</v>
      </c>
      <c r="E60" s="212"/>
      <c r="F60" s="212"/>
      <c r="G60" s="213"/>
      <c r="H60" s="54"/>
      <c r="I60" s="52">
        <f>SUM(I56,I57,I58,I59)</f>
        <v>3494.9599999999627</v>
      </c>
      <c r="J60" s="52"/>
    </row>
    <row r="61" spans="2:10">
      <c r="B61" s="201" t="s">
        <v>241</v>
      </c>
      <c r="C61" s="201"/>
      <c r="D61" s="201"/>
      <c r="E61" s="201"/>
      <c r="F61" s="201"/>
      <c r="G61" s="201"/>
      <c r="H61" s="201"/>
      <c r="I61" s="201"/>
      <c r="J61" s="201"/>
    </row>
    <row r="62" spans="2:10" ht="15.75">
      <c r="B62" s="196" t="s">
        <v>288</v>
      </c>
      <c r="C62" s="196"/>
      <c r="D62" s="196"/>
      <c r="E62" s="196"/>
      <c r="F62" s="196"/>
      <c r="G62" s="196"/>
      <c r="H62" s="56"/>
      <c r="I62" s="197" t="s">
        <v>142</v>
      </c>
      <c r="J62" s="197"/>
    </row>
    <row r="63" spans="2:10" s="14" customFormat="1" ht="14.25">
      <c r="B63" s="198" t="s">
        <v>242</v>
      </c>
      <c r="C63" s="198"/>
      <c r="D63" s="198"/>
      <c r="E63" s="198"/>
      <c r="F63" s="198"/>
      <c r="G63" s="198"/>
      <c r="H63" s="17" t="s">
        <v>144</v>
      </c>
      <c r="I63" s="199" t="s">
        <v>145</v>
      </c>
      <c r="J63" s="199"/>
    </row>
    <row r="64" spans="2:10" s="14" customFormat="1" ht="14.25">
      <c r="B64" s="200" t="s">
        <v>287</v>
      </c>
      <c r="C64" s="200"/>
      <c r="D64" s="200"/>
      <c r="E64" s="200"/>
      <c r="F64" s="200"/>
      <c r="G64" s="200"/>
      <c r="H64" s="57"/>
      <c r="I64" s="197" t="s">
        <v>146</v>
      </c>
      <c r="J64" s="197"/>
    </row>
    <row r="65" spans="2:10" s="14" customFormat="1" ht="14.25">
      <c r="B65" s="194" t="s">
        <v>243</v>
      </c>
      <c r="C65" s="194"/>
      <c r="D65" s="194"/>
      <c r="E65" s="194"/>
      <c r="F65" s="194"/>
      <c r="G65" s="194"/>
      <c r="H65" s="18" t="s">
        <v>244</v>
      </c>
      <c r="I65" s="195" t="s">
        <v>145</v>
      </c>
      <c r="J65" s="195"/>
    </row>
  </sheetData>
  <mergeCells count="62">
    <mergeCell ref="B8:J8"/>
    <mergeCell ref="B1:J1"/>
    <mergeCell ref="D2:J2"/>
    <mergeCell ref="B5:J5"/>
    <mergeCell ref="B6:J6"/>
    <mergeCell ref="B7:J7"/>
    <mergeCell ref="D20:G20"/>
    <mergeCell ref="B9:J9"/>
    <mergeCell ref="B10:J10"/>
    <mergeCell ref="B11:J11"/>
    <mergeCell ref="B12:J12"/>
    <mergeCell ref="B13:J13"/>
    <mergeCell ref="B14:J14"/>
    <mergeCell ref="B16:J16"/>
    <mergeCell ref="B17:J17"/>
    <mergeCell ref="B18:J18"/>
    <mergeCell ref="B19:C19"/>
    <mergeCell ref="D19:G19"/>
    <mergeCell ref="D37:G37"/>
    <mergeCell ref="D21:G21"/>
    <mergeCell ref="D22:G22"/>
    <mergeCell ref="D23:G23"/>
    <mergeCell ref="D24:G24"/>
    <mergeCell ref="D25:G25"/>
    <mergeCell ref="D26:G26"/>
    <mergeCell ref="D27:G27"/>
    <mergeCell ref="D28:G28"/>
    <mergeCell ref="D34:G34"/>
    <mergeCell ref="D35:G35"/>
    <mergeCell ref="D36:G36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B61:J61"/>
    <mergeCell ref="D50:G50"/>
    <mergeCell ref="D51:G51"/>
    <mergeCell ref="D52:G52"/>
    <mergeCell ref="D53:G53"/>
    <mergeCell ref="D54:G54"/>
    <mergeCell ref="D55:G55"/>
    <mergeCell ref="D56:G56"/>
    <mergeCell ref="D57:G57"/>
    <mergeCell ref="D58:G58"/>
    <mergeCell ref="D59:G59"/>
    <mergeCell ref="D60:G60"/>
    <mergeCell ref="B65:G65"/>
    <mergeCell ref="I65:J65"/>
    <mergeCell ref="B62:G62"/>
    <mergeCell ref="I62:J62"/>
    <mergeCell ref="B63:G63"/>
    <mergeCell ref="I63:J63"/>
    <mergeCell ref="B64:G64"/>
    <mergeCell ref="I64:J64"/>
  </mergeCells>
  <pageMargins left="0.7" right="0.7" top="0.75" bottom="0.75" header="0.3" footer="0.3"/>
  <pageSetup paperSize="9" scale="7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2"/>
  <sheetViews>
    <sheetView workbookViewId="0">
      <selection activeCell="P1" sqref="P1:Z1048576"/>
    </sheetView>
  </sheetViews>
  <sheetFormatPr defaultColWidth="9.7109375" defaultRowHeight="15"/>
  <cols>
    <col min="1" max="1" width="6.42578125" style="13" customWidth="1"/>
    <col min="2" max="2" width="6" style="19" customWidth="1"/>
    <col min="3" max="3" width="32.85546875" style="13" customWidth="1"/>
    <col min="4" max="11" width="15.7109375" style="13" customWidth="1"/>
    <col min="12" max="12" width="13.140625" style="13" customWidth="1"/>
    <col min="13" max="14" width="15.7109375" style="13" customWidth="1"/>
    <col min="15" max="15" width="14" style="13" customWidth="1"/>
    <col min="16" max="16384" width="9.7109375" style="13"/>
  </cols>
  <sheetData>
    <row r="1" spans="2:15" ht="34.5" customHeight="1">
      <c r="B1" s="250" t="s">
        <v>0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2:15" ht="28.5" customHeight="1">
      <c r="K2" s="20"/>
      <c r="L2" s="251" t="s">
        <v>245</v>
      </c>
      <c r="M2" s="251"/>
      <c r="N2" s="251"/>
    </row>
    <row r="3" spans="2:15" ht="15" customHeight="1">
      <c r="L3" s="13" t="s">
        <v>246</v>
      </c>
    </row>
    <row r="4" spans="2:15" ht="15" customHeight="1">
      <c r="B4" s="252" t="s">
        <v>247</v>
      </c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</row>
    <row r="5" spans="2:15" ht="14.25" customHeight="1"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</row>
    <row r="6" spans="2:15" ht="15" customHeight="1">
      <c r="B6" s="252" t="s">
        <v>248</v>
      </c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</row>
    <row r="7" spans="2:15" ht="5.25" customHeight="1"/>
    <row r="8" spans="2:15" ht="15" customHeight="1">
      <c r="B8" s="243" t="s">
        <v>11</v>
      </c>
      <c r="C8" s="243" t="s">
        <v>249</v>
      </c>
      <c r="D8" s="243" t="s">
        <v>250</v>
      </c>
      <c r="E8" s="245" t="s">
        <v>251</v>
      </c>
      <c r="F8" s="246"/>
      <c r="G8" s="246"/>
      <c r="H8" s="246"/>
      <c r="I8" s="246"/>
      <c r="J8" s="246"/>
      <c r="K8" s="246"/>
      <c r="L8" s="246"/>
      <c r="M8" s="247"/>
      <c r="N8" s="243" t="s">
        <v>252</v>
      </c>
    </row>
    <row r="9" spans="2:15" ht="123" customHeight="1">
      <c r="B9" s="244"/>
      <c r="C9" s="244"/>
      <c r="D9" s="244"/>
      <c r="E9" s="62" t="s">
        <v>253</v>
      </c>
      <c r="F9" s="62" t="s">
        <v>254</v>
      </c>
      <c r="G9" s="62" t="s">
        <v>255</v>
      </c>
      <c r="H9" s="62" t="s">
        <v>256</v>
      </c>
      <c r="I9" s="62" t="s">
        <v>257</v>
      </c>
      <c r="J9" s="21" t="s">
        <v>258</v>
      </c>
      <c r="K9" s="62" t="s">
        <v>259</v>
      </c>
      <c r="L9" s="63" t="s">
        <v>260</v>
      </c>
      <c r="M9" s="64" t="s">
        <v>261</v>
      </c>
      <c r="N9" s="244"/>
    </row>
    <row r="10" spans="2:15" ht="15" customHeight="1">
      <c r="B10" s="65">
        <v>1</v>
      </c>
      <c r="C10" s="65">
        <v>2</v>
      </c>
      <c r="D10" s="65">
        <v>3</v>
      </c>
      <c r="E10" s="65">
        <v>4</v>
      </c>
      <c r="F10" s="65">
        <v>5</v>
      </c>
      <c r="G10" s="65">
        <v>6</v>
      </c>
      <c r="H10" s="65">
        <v>7</v>
      </c>
      <c r="I10" s="65">
        <v>8</v>
      </c>
      <c r="J10" s="65">
        <v>9</v>
      </c>
      <c r="K10" s="65">
        <v>10</v>
      </c>
      <c r="L10" s="66" t="s">
        <v>262</v>
      </c>
      <c r="M10" s="65">
        <v>12</v>
      </c>
      <c r="N10" s="65">
        <v>13</v>
      </c>
    </row>
    <row r="11" spans="2:15" ht="33" customHeight="1">
      <c r="B11" s="67" t="s">
        <v>16</v>
      </c>
      <c r="C11" s="68" t="s">
        <v>263</v>
      </c>
      <c r="D11" s="69">
        <f t="shared" ref="D11:M11" si="0">SUM(D12:D13)</f>
        <v>5671.94</v>
      </c>
      <c r="E11" s="69">
        <f t="shared" si="0"/>
        <v>0</v>
      </c>
      <c r="F11" s="69">
        <f t="shared" si="0"/>
        <v>0</v>
      </c>
      <c r="G11" s="69">
        <f t="shared" si="0"/>
        <v>0</v>
      </c>
      <c r="H11" s="69">
        <f t="shared" si="0"/>
        <v>0</v>
      </c>
      <c r="I11" s="69">
        <f t="shared" si="0"/>
        <v>0</v>
      </c>
      <c r="J11" s="69">
        <f t="shared" si="0"/>
        <v>-53.93</v>
      </c>
      <c r="K11" s="69">
        <f t="shared" si="0"/>
        <v>0</v>
      </c>
      <c r="L11" s="69">
        <f t="shared" si="0"/>
        <v>0</v>
      </c>
      <c r="M11" s="69">
        <f t="shared" si="0"/>
        <v>0</v>
      </c>
      <c r="N11" s="69">
        <f t="shared" ref="N11:N25" si="1">SUM(D11:M11)</f>
        <v>5618.0099999999993</v>
      </c>
      <c r="O11" s="22"/>
    </row>
    <row r="12" spans="2:15" ht="19.5" customHeight="1">
      <c r="B12" s="70" t="s">
        <v>18</v>
      </c>
      <c r="C12" s="71" t="s">
        <v>264</v>
      </c>
      <c r="D12" s="72">
        <v>5671.94</v>
      </c>
      <c r="E12" s="72" t="s">
        <v>22</v>
      </c>
      <c r="F12" s="72" t="s">
        <v>22</v>
      </c>
      <c r="G12" s="72" t="s">
        <v>22</v>
      </c>
      <c r="H12" s="72" t="s">
        <v>22</v>
      </c>
      <c r="I12" s="72" t="s">
        <v>22</v>
      </c>
      <c r="J12" s="72">
        <v>-53.93</v>
      </c>
      <c r="K12" s="72" t="s">
        <v>22</v>
      </c>
      <c r="L12" s="72" t="s">
        <v>22</v>
      </c>
      <c r="M12" s="72" t="s">
        <v>22</v>
      </c>
      <c r="N12" s="72">
        <f t="shared" si="1"/>
        <v>5618.0099999999993</v>
      </c>
      <c r="O12" s="23"/>
    </row>
    <row r="13" spans="2:15" ht="19.5" customHeight="1">
      <c r="B13" s="70" t="s">
        <v>29</v>
      </c>
      <c r="C13" s="71" t="s">
        <v>265</v>
      </c>
      <c r="D13" s="72">
        <v>0</v>
      </c>
      <c r="E13" s="72" t="s">
        <v>22</v>
      </c>
      <c r="F13" s="72" t="s">
        <v>22</v>
      </c>
      <c r="G13" s="72" t="s">
        <v>22</v>
      </c>
      <c r="H13" s="72" t="s">
        <v>22</v>
      </c>
      <c r="I13" s="72" t="s">
        <v>22</v>
      </c>
      <c r="J13" s="72" t="s">
        <v>22</v>
      </c>
      <c r="K13" s="72" t="s">
        <v>22</v>
      </c>
      <c r="L13" s="72" t="s">
        <v>22</v>
      </c>
      <c r="M13" s="72" t="s">
        <v>22</v>
      </c>
      <c r="N13" s="72">
        <f t="shared" si="1"/>
        <v>0</v>
      </c>
      <c r="O13" s="24"/>
    </row>
    <row r="14" spans="2:15" ht="33" customHeight="1">
      <c r="B14" s="67" t="s">
        <v>55</v>
      </c>
      <c r="C14" s="68" t="s">
        <v>266</v>
      </c>
      <c r="D14" s="69">
        <f t="shared" ref="D14:M14" si="2">SUM(D15:D16)</f>
        <v>981218.47000000009</v>
      </c>
      <c r="E14" s="69">
        <f t="shared" si="2"/>
        <v>132745.79</v>
      </c>
      <c r="F14" s="69">
        <f t="shared" si="2"/>
        <v>0</v>
      </c>
      <c r="G14" s="69">
        <f t="shared" si="2"/>
        <v>0</v>
      </c>
      <c r="H14" s="69">
        <f t="shared" si="2"/>
        <v>0</v>
      </c>
      <c r="I14" s="69">
        <f t="shared" si="2"/>
        <v>0</v>
      </c>
      <c r="J14" s="69">
        <f t="shared" si="2"/>
        <v>-168472.72</v>
      </c>
      <c r="K14" s="69">
        <f t="shared" si="2"/>
        <v>0</v>
      </c>
      <c r="L14" s="69">
        <f t="shared" si="2"/>
        <v>-57298.25</v>
      </c>
      <c r="M14" s="69">
        <f t="shared" si="2"/>
        <v>0</v>
      </c>
      <c r="N14" s="69">
        <f t="shared" si="1"/>
        <v>888193.29</v>
      </c>
      <c r="O14" s="24"/>
    </row>
    <row r="15" spans="2:15" ht="18" customHeight="1">
      <c r="B15" s="70" t="s">
        <v>267</v>
      </c>
      <c r="C15" s="71" t="s">
        <v>264</v>
      </c>
      <c r="D15" s="72">
        <v>979022.81</v>
      </c>
      <c r="E15" s="72">
        <v>13738.24</v>
      </c>
      <c r="F15" s="72" t="s">
        <v>22</v>
      </c>
      <c r="G15" s="72" t="s">
        <v>22</v>
      </c>
      <c r="H15" s="72" t="s">
        <v>22</v>
      </c>
      <c r="I15" s="72" t="s">
        <v>22</v>
      </c>
      <c r="J15" s="72">
        <v>-63065.38</v>
      </c>
      <c r="K15" s="72" t="s">
        <v>22</v>
      </c>
      <c r="L15" s="72">
        <v>-42806.12</v>
      </c>
      <c r="M15" s="72">
        <v>0</v>
      </c>
      <c r="N15" s="72">
        <f t="shared" si="1"/>
        <v>886889.55</v>
      </c>
      <c r="O15" s="22"/>
    </row>
    <row r="16" spans="2:15" ht="18.75" customHeight="1">
      <c r="B16" s="70" t="s">
        <v>198</v>
      </c>
      <c r="C16" s="71" t="s">
        <v>265</v>
      </c>
      <c r="D16" s="72">
        <v>2195.66</v>
      </c>
      <c r="E16" s="72">
        <v>119007.55</v>
      </c>
      <c r="F16" s="72" t="s">
        <v>22</v>
      </c>
      <c r="G16" s="72" t="s">
        <v>22</v>
      </c>
      <c r="H16" s="72" t="s">
        <v>22</v>
      </c>
      <c r="I16" s="72" t="s">
        <v>22</v>
      </c>
      <c r="J16" s="72">
        <v>-105407.34</v>
      </c>
      <c r="K16" s="72" t="s">
        <v>22</v>
      </c>
      <c r="L16" s="72">
        <v>-14492.13</v>
      </c>
      <c r="M16" s="72">
        <v>0</v>
      </c>
      <c r="N16" s="72">
        <f t="shared" si="1"/>
        <v>1303.7400000000107</v>
      </c>
      <c r="O16" s="22"/>
    </row>
    <row r="17" spans="1:15" ht="45" customHeight="1">
      <c r="B17" s="67" t="s">
        <v>57</v>
      </c>
      <c r="C17" s="68" t="s">
        <v>268</v>
      </c>
      <c r="D17" s="69">
        <f t="shared" ref="D17:M17" si="3">SUM(D18:D19)</f>
        <v>555145.34</v>
      </c>
      <c r="E17" s="69">
        <f t="shared" si="3"/>
        <v>2334.66</v>
      </c>
      <c r="F17" s="69">
        <f t="shared" si="3"/>
        <v>0</v>
      </c>
      <c r="G17" s="69">
        <f t="shared" si="3"/>
        <v>0</v>
      </c>
      <c r="H17" s="69">
        <f t="shared" si="3"/>
        <v>0</v>
      </c>
      <c r="I17" s="69">
        <f t="shared" si="3"/>
        <v>0</v>
      </c>
      <c r="J17" s="69">
        <f t="shared" si="3"/>
        <v>-38656.92</v>
      </c>
      <c r="K17" s="69">
        <f t="shared" si="3"/>
        <v>0</v>
      </c>
      <c r="L17" s="69">
        <f t="shared" si="3"/>
        <v>0</v>
      </c>
      <c r="M17" s="69">
        <f t="shared" si="3"/>
        <v>0</v>
      </c>
      <c r="N17" s="69">
        <f t="shared" si="1"/>
        <v>518823.08</v>
      </c>
      <c r="O17" s="22"/>
    </row>
    <row r="18" spans="1:15" ht="18.75" customHeight="1">
      <c r="B18" s="70" t="s">
        <v>59</v>
      </c>
      <c r="C18" s="71" t="s">
        <v>264</v>
      </c>
      <c r="D18" s="72">
        <v>503299.87</v>
      </c>
      <c r="E18" s="72">
        <v>0</v>
      </c>
      <c r="F18" s="72">
        <v>39688</v>
      </c>
      <c r="G18" s="72" t="s">
        <v>22</v>
      </c>
      <c r="H18" s="72" t="s">
        <v>22</v>
      </c>
      <c r="I18" s="72" t="s">
        <v>22</v>
      </c>
      <c r="J18" s="72">
        <v>-24164.79</v>
      </c>
      <c r="K18" s="72" t="s">
        <v>22</v>
      </c>
      <c r="L18" s="72" t="s">
        <v>22</v>
      </c>
      <c r="M18" s="72" t="s">
        <v>22</v>
      </c>
      <c r="N18" s="72">
        <f t="shared" si="1"/>
        <v>518823.08</v>
      </c>
      <c r="O18" s="22"/>
    </row>
    <row r="19" spans="1:15" ht="18.75" customHeight="1">
      <c r="B19" s="70" t="s">
        <v>61</v>
      </c>
      <c r="C19" s="71" t="s">
        <v>265</v>
      </c>
      <c r="D19" s="72">
        <v>51845.47</v>
      </c>
      <c r="E19" s="72">
        <v>2334.66</v>
      </c>
      <c r="F19" s="72">
        <v>-39688</v>
      </c>
      <c r="G19" s="72" t="s">
        <v>22</v>
      </c>
      <c r="H19" s="72" t="s">
        <v>22</v>
      </c>
      <c r="I19" s="72" t="s">
        <v>22</v>
      </c>
      <c r="J19" s="72">
        <v>-14492.13</v>
      </c>
      <c r="K19" s="72" t="s">
        <v>22</v>
      </c>
      <c r="L19" s="72" t="s">
        <v>22</v>
      </c>
      <c r="M19" s="72" t="s">
        <v>22</v>
      </c>
      <c r="N19" s="72">
        <f t="shared" si="1"/>
        <v>0</v>
      </c>
      <c r="O19" s="22"/>
    </row>
    <row r="20" spans="1:15" ht="33" customHeight="1">
      <c r="B20" s="67" t="s">
        <v>79</v>
      </c>
      <c r="C20" s="68" t="s">
        <v>269</v>
      </c>
      <c r="D20" s="69">
        <f t="shared" ref="D20:M20" si="4">SUM(D21:D22)</f>
        <v>0</v>
      </c>
      <c r="E20" s="69">
        <f t="shared" si="4"/>
        <v>0</v>
      </c>
      <c r="F20" s="69">
        <f t="shared" si="4"/>
        <v>0</v>
      </c>
      <c r="G20" s="69">
        <f t="shared" si="4"/>
        <v>0</v>
      </c>
      <c r="H20" s="69">
        <f t="shared" si="4"/>
        <v>0</v>
      </c>
      <c r="I20" s="69">
        <f t="shared" si="4"/>
        <v>0</v>
      </c>
      <c r="J20" s="69">
        <f t="shared" si="4"/>
        <v>0</v>
      </c>
      <c r="K20" s="69">
        <f t="shared" si="4"/>
        <v>0</v>
      </c>
      <c r="L20" s="69">
        <f t="shared" si="4"/>
        <v>0</v>
      </c>
      <c r="M20" s="69">
        <f t="shared" si="4"/>
        <v>0</v>
      </c>
      <c r="N20" s="69">
        <f t="shared" si="1"/>
        <v>0</v>
      </c>
      <c r="O20" s="22"/>
    </row>
    <row r="21" spans="1:15" ht="22.5" customHeight="1">
      <c r="B21" s="70" t="s">
        <v>270</v>
      </c>
      <c r="C21" s="71" t="s">
        <v>264</v>
      </c>
      <c r="D21" s="72" t="s">
        <v>22</v>
      </c>
      <c r="E21" s="72" t="s">
        <v>22</v>
      </c>
      <c r="F21" s="72" t="s">
        <v>22</v>
      </c>
      <c r="G21" s="72" t="s">
        <v>22</v>
      </c>
      <c r="H21" s="72" t="s">
        <v>22</v>
      </c>
      <c r="I21" s="72" t="s">
        <v>22</v>
      </c>
      <c r="J21" s="72" t="s">
        <v>22</v>
      </c>
      <c r="K21" s="72" t="s">
        <v>22</v>
      </c>
      <c r="L21" s="72" t="s">
        <v>22</v>
      </c>
      <c r="M21" s="72" t="s">
        <v>22</v>
      </c>
      <c r="N21" s="72">
        <f t="shared" si="1"/>
        <v>0</v>
      </c>
      <c r="O21" s="22"/>
    </row>
    <row r="22" spans="1:15" ht="21.75" customHeight="1">
      <c r="B22" s="70" t="s">
        <v>271</v>
      </c>
      <c r="C22" s="71" t="s">
        <v>265</v>
      </c>
      <c r="D22" s="72" t="s">
        <v>22</v>
      </c>
      <c r="E22" s="72" t="s">
        <v>22</v>
      </c>
      <c r="F22" s="72" t="s">
        <v>22</v>
      </c>
      <c r="G22" s="72" t="s">
        <v>22</v>
      </c>
      <c r="H22" s="72" t="s">
        <v>22</v>
      </c>
      <c r="I22" s="72" t="s">
        <v>22</v>
      </c>
      <c r="J22" s="72" t="s">
        <v>22</v>
      </c>
      <c r="K22" s="72" t="s">
        <v>22</v>
      </c>
      <c r="L22" s="72" t="s">
        <v>22</v>
      </c>
      <c r="M22" s="72" t="s">
        <v>22</v>
      </c>
      <c r="N22" s="72">
        <f t="shared" si="1"/>
        <v>0</v>
      </c>
      <c r="O22" s="22"/>
    </row>
    <row r="23" spans="1:15" ht="31.5" customHeight="1">
      <c r="B23" s="67" t="s">
        <v>81</v>
      </c>
      <c r="C23" s="68" t="s">
        <v>272</v>
      </c>
      <c r="D23" s="69">
        <f t="shared" ref="D23:M23" si="5">SUM(D24:D25)</f>
        <v>3002.81</v>
      </c>
      <c r="E23" s="69">
        <f t="shared" si="5"/>
        <v>215.6</v>
      </c>
      <c r="F23" s="69">
        <f t="shared" si="5"/>
        <v>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-249.96</v>
      </c>
      <c r="K23" s="69">
        <f t="shared" si="5"/>
        <v>0</v>
      </c>
      <c r="L23" s="69">
        <f t="shared" si="5"/>
        <v>0</v>
      </c>
      <c r="M23" s="69">
        <f t="shared" si="5"/>
        <v>0</v>
      </c>
      <c r="N23" s="69">
        <f t="shared" si="1"/>
        <v>2968.45</v>
      </c>
      <c r="O23" s="22"/>
    </row>
    <row r="24" spans="1:15" ht="23.25" customHeight="1">
      <c r="B24" s="70" t="s">
        <v>18</v>
      </c>
      <c r="C24" s="71" t="s">
        <v>264</v>
      </c>
      <c r="D24" s="72">
        <v>2534.41</v>
      </c>
      <c r="E24" s="72">
        <v>0</v>
      </c>
      <c r="F24" s="72">
        <v>684</v>
      </c>
      <c r="G24" s="72" t="s">
        <v>22</v>
      </c>
      <c r="H24" s="72" t="s">
        <v>22</v>
      </c>
      <c r="I24" s="72" t="s">
        <v>22</v>
      </c>
      <c r="J24" s="72">
        <v>-249.96</v>
      </c>
      <c r="K24" s="72" t="s">
        <v>22</v>
      </c>
      <c r="L24" s="72" t="s">
        <v>22</v>
      </c>
      <c r="M24" s="72" t="s">
        <v>22</v>
      </c>
      <c r="N24" s="72">
        <f t="shared" si="1"/>
        <v>2968.45</v>
      </c>
      <c r="O24" s="23"/>
    </row>
    <row r="25" spans="1:15" ht="25.5" customHeight="1">
      <c r="B25" s="70" t="s">
        <v>29</v>
      </c>
      <c r="C25" s="71" t="s">
        <v>265</v>
      </c>
      <c r="D25" s="72">
        <v>468.4</v>
      </c>
      <c r="E25" s="72">
        <v>215.6</v>
      </c>
      <c r="F25" s="72">
        <v>-684</v>
      </c>
      <c r="G25" s="72" t="s">
        <v>22</v>
      </c>
      <c r="H25" s="72" t="s">
        <v>22</v>
      </c>
      <c r="I25" s="72" t="s">
        <v>22</v>
      </c>
      <c r="J25" s="72" t="s">
        <v>22</v>
      </c>
      <c r="K25" s="72" t="s">
        <v>22</v>
      </c>
      <c r="L25" s="72" t="s">
        <v>22</v>
      </c>
      <c r="M25" s="72" t="s">
        <v>22</v>
      </c>
      <c r="N25" s="72">
        <f t="shared" si="1"/>
        <v>0</v>
      </c>
      <c r="O25" s="24"/>
    </row>
    <row r="26" spans="1:15" ht="28.5" customHeight="1">
      <c r="B26" s="67" t="s">
        <v>93</v>
      </c>
      <c r="C26" s="68" t="s">
        <v>273</v>
      </c>
      <c r="D26" s="69">
        <f t="shared" ref="D26:N26" si="6">SUM(D11,D14,D17,D20,D23)</f>
        <v>1545038.56</v>
      </c>
      <c r="E26" s="69">
        <f t="shared" si="6"/>
        <v>135296.05000000002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-207433.53</v>
      </c>
      <c r="K26" s="69">
        <f t="shared" si="6"/>
        <v>0</v>
      </c>
      <c r="L26" s="69">
        <f t="shared" si="6"/>
        <v>-57298.25</v>
      </c>
      <c r="M26" s="69">
        <f t="shared" si="6"/>
        <v>0</v>
      </c>
      <c r="N26" s="69">
        <f t="shared" si="6"/>
        <v>1415602.83</v>
      </c>
      <c r="O26" s="22"/>
    </row>
    <row r="27" spans="1:15" ht="15" customHeight="1">
      <c r="B27" s="248" t="s">
        <v>274</v>
      </c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248"/>
      <c r="N27" s="248"/>
    </row>
    <row r="28" spans="1:15" s="11" customFormat="1" ht="99" customHeight="1">
      <c r="A28" s="3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</row>
    <row r="29" spans="1:15" s="7" customFormat="1" ht="12.75" customHeight="1">
      <c r="A29" s="25"/>
      <c r="F29" s="8"/>
    </row>
    <row r="30" spans="1:15" s="26" customFormat="1" ht="15" customHeight="1">
      <c r="B30" s="27"/>
    </row>
    <row r="31" spans="1:15" s="26" customFormat="1" ht="15" customHeight="1">
      <c r="B31" s="27"/>
    </row>
    <row r="32" spans="1:15" s="26" customFormat="1" ht="15" customHeight="1">
      <c r="B32" s="27"/>
    </row>
    <row r="33" spans="2:2" s="26" customFormat="1" ht="15" customHeight="1">
      <c r="B33" s="27"/>
    </row>
    <row r="34" spans="2:2" s="26" customFormat="1" ht="15" customHeight="1">
      <c r="B34" s="27"/>
    </row>
    <row r="35" spans="2:2" s="26" customFormat="1" ht="15" customHeight="1">
      <c r="B35" s="27"/>
    </row>
    <row r="36" spans="2:2" s="26" customFormat="1" ht="15" customHeight="1">
      <c r="B36" s="27"/>
    </row>
    <row r="37" spans="2:2" s="26" customFormat="1" ht="15" customHeight="1">
      <c r="B37" s="27"/>
    </row>
    <row r="38" spans="2:2" s="26" customFormat="1" ht="15" customHeight="1">
      <c r="B38" s="27"/>
    </row>
    <row r="39" spans="2:2" s="26" customFormat="1" ht="15" customHeight="1">
      <c r="B39" s="27"/>
    </row>
    <row r="40" spans="2:2" s="26" customFormat="1" ht="15" customHeight="1">
      <c r="B40" s="27"/>
    </row>
    <row r="41" spans="2:2" s="26" customFormat="1" ht="15" customHeight="1">
      <c r="B41" s="27"/>
    </row>
    <row r="42" spans="2:2" s="26" customFormat="1" ht="15" customHeight="1">
      <c r="B42" s="27"/>
    </row>
    <row r="43" spans="2:2" s="26" customFormat="1" ht="15" customHeight="1">
      <c r="B43" s="27"/>
    </row>
    <row r="44" spans="2:2" s="26" customFormat="1" ht="15" customHeight="1">
      <c r="B44" s="27"/>
    </row>
    <row r="45" spans="2:2" s="26" customFormat="1" ht="15" customHeight="1">
      <c r="B45" s="27"/>
    </row>
    <row r="46" spans="2:2" s="26" customFormat="1" ht="15" customHeight="1">
      <c r="B46" s="27"/>
    </row>
    <row r="47" spans="2:2" s="26" customFormat="1" ht="15" customHeight="1">
      <c r="B47" s="27"/>
    </row>
    <row r="48" spans="2:2" s="26" customFormat="1" ht="15" customHeight="1">
      <c r="B48" s="27"/>
    </row>
    <row r="49" spans="2:2" s="26" customFormat="1" ht="15" customHeight="1">
      <c r="B49" s="27"/>
    </row>
    <row r="50" spans="2:2" s="26" customFormat="1" ht="15" customHeight="1">
      <c r="B50" s="27"/>
    </row>
    <row r="51" spans="2:2" s="26" customFormat="1" ht="15" customHeight="1">
      <c r="B51" s="27"/>
    </row>
    <row r="52" spans="2:2" s="26" customFormat="1" ht="15" customHeight="1">
      <c r="B52" s="27"/>
    </row>
    <row r="53" spans="2:2" s="26" customFormat="1" ht="15" customHeight="1">
      <c r="B53" s="27"/>
    </row>
    <row r="54" spans="2:2" s="26" customFormat="1" ht="15" customHeight="1">
      <c r="B54" s="27"/>
    </row>
    <row r="55" spans="2:2" s="26" customFormat="1" ht="15" customHeight="1">
      <c r="B55" s="27"/>
    </row>
    <row r="56" spans="2:2" s="26" customFormat="1" ht="15" customHeight="1">
      <c r="B56" s="27"/>
    </row>
    <row r="57" spans="2:2" s="26" customFormat="1" ht="15" customHeight="1">
      <c r="B57" s="27"/>
    </row>
    <row r="58" spans="2:2" s="26" customFormat="1" ht="15" customHeight="1">
      <c r="B58" s="27"/>
    </row>
    <row r="59" spans="2:2" s="26" customFormat="1" ht="15" customHeight="1">
      <c r="B59" s="27"/>
    </row>
    <row r="60" spans="2:2" s="26" customFormat="1" ht="15" customHeight="1">
      <c r="B60" s="27"/>
    </row>
    <row r="61" spans="2:2" s="26" customFormat="1" ht="15" customHeight="1">
      <c r="B61" s="27"/>
    </row>
    <row r="62" spans="2:2" s="26" customFormat="1" ht="15" customHeight="1">
      <c r="B62" s="27"/>
    </row>
    <row r="63" spans="2:2" s="26" customFormat="1" ht="15" customHeight="1">
      <c r="B63" s="27"/>
    </row>
    <row r="64" spans="2:2" s="26" customFormat="1" ht="15" customHeight="1">
      <c r="B64" s="27"/>
    </row>
    <row r="65" spans="2:2" s="26" customFormat="1" ht="15" customHeight="1">
      <c r="B65" s="27"/>
    </row>
    <row r="66" spans="2:2" s="26" customFormat="1" ht="15" customHeight="1">
      <c r="B66" s="27"/>
    </row>
    <row r="67" spans="2:2" s="26" customFormat="1" ht="15" customHeight="1">
      <c r="B67" s="27"/>
    </row>
    <row r="68" spans="2:2" s="26" customFormat="1" ht="15" customHeight="1">
      <c r="B68" s="27"/>
    </row>
    <row r="69" spans="2:2" s="26" customFormat="1" ht="15" customHeight="1">
      <c r="B69" s="27"/>
    </row>
    <row r="70" spans="2:2" s="26" customFormat="1" ht="15" customHeight="1">
      <c r="B70" s="27"/>
    </row>
    <row r="71" spans="2:2" s="26" customFormat="1" ht="15" customHeight="1">
      <c r="B71" s="27"/>
    </row>
    <row r="72" spans="2:2" s="26" customFormat="1" ht="15" customHeight="1">
      <c r="B72" s="27"/>
    </row>
    <row r="73" spans="2:2" s="26" customFormat="1" ht="15" customHeight="1">
      <c r="B73" s="27"/>
    </row>
    <row r="74" spans="2:2" s="26" customFormat="1" ht="15" customHeight="1">
      <c r="B74" s="27"/>
    </row>
    <row r="75" spans="2:2" s="26" customFormat="1" ht="15" customHeight="1">
      <c r="B75" s="27"/>
    </row>
    <row r="76" spans="2:2" s="26" customFormat="1" ht="15" customHeight="1">
      <c r="B76" s="27"/>
    </row>
    <row r="77" spans="2:2" s="26" customFormat="1" ht="15" customHeight="1">
      <c r="B77" s="27"/>
    </row>
    <row r="78" spans="2:2" s="26" customFormat="1" ht="15" customHeight="1">
      <c r="B78" s="27"/>
    </row>
    <row r="79" spans="2:2" s="26" customFormat="1" ht="15" customHeight="1">
      <c r="B79" s="27"/>
    </row>
    <row r="80" spans="2:2" s="26" customFormat="1" ht="15" customHeight="1">
      <c r="B80" s="27"/>
    </row>
    <row r="81" spans="2:2" s="26" customFormat="1" ht="15" customHeight="1">
      <c r="B81" s="27"/>
    </row>
    <row r="82" spans="2:2" s="26" customFormat="1" ht="15" customHeight="1">
      <c r="B82" s="27"/>
    </row>
    <row r="83" spans="2:2" s="26" customFormat="1" ht="15" customHeight="1">
      <c r="B83" s="27"/>
    </row>
    <row r="84" spans="2:2" s="26" customFormat="1" ht="15" customHeight="1">
      <c r="B84" s="27"/>
    </row>
    <row r="85" spans="2:2" s="26" customFormat="1" ht="15" customHeight="1">
      <c r="B85" s="27"/>
    </row>
    <row r="86" spans="2:2" s="26" customFormat="1" ht="15" customHeight="1">
      <c r="B86" s="27"/>
    </row>
    <row r="87" spans="2:2" s="26" customFormat="1" ht="15" customHeight="1">
      <c r="B87" s="27"/>
    </row>
    <row r="88" spans="2:2" s="26" customFormat="1" ht="15" customHeight="1">
      <c r="B88" s="27"/>
    </row>
    <row r="89" spans="2:2" s="26" customFormat="1" ht="15" customHeight="1">
      <c r="B89" s="27"/>
    </row>
    <row r="90" spans="2:2" s="26" customFormat="1" ht="15" customHeight="1">
      <c r="B90" s="27"/>
    </row>
    <row r="91" spans="2:2" s="26" customFormat="1" ht="15" customHeight="1">
      <c r="B91" s="27"/>
    </row>
    <row r="92" spans="2:2" s="26" customFormat="1" ht="15" customHeight="1">
      <c r="B92" s="27"/>
    </row>
    <row r="93" spans="2:2" s="26" customFormat="1" ht="15" customHeight="1">
      <c r="B93" s="27"/>
    </row>
    <row r="94" spans="2:2" s="26" customFormat="1" ht="15" customHeight="1">
      <c r="B94" s="27"/>
    </row>
    <row r="95" spans="2:2" s="26" customFormat="1" ht="15" customHeight="1">
      <c r="B95" s="27"/>
    </row>
    <row r="96" spans="2:2" s="26" customFormat="1" ht="15" customHeight="1">
      <c r="B96" s="27"/>
    </row>
    <row r="97" spans="2:2" s="26" customFormat="1" ht="15" customHeight="1">
      <c r="B97" s="27"/>
    </row>
    <row r="98" spans="2:2" s="26" customFormat="1" ht="15" customHeight="1">
      <c r="B98" s="27"/>
    </row>
    <row r="99" spans="2:2" s="26" customFormat="1" ht="15" customHeight="1">
      <c r="B99" s="27"/>
    </row>
    <row r="100" spans="2:2" s="26" customFormat="1" ht="15" customHeight="1">
      <c r="B100" s="27"/>
    </row>
    <row r="101" spans="2:2" s="26" customFormat="1" ht="15" customHeight="1">
      <c r="B101" s="27"/>
    </row>
    <row r="102" spans="2:2" s="26" customFormat="1" ht="15" customHeight="1">
      <c r="B102" s="27"/>
    </row>
  </sheetData>
  <mergeCells count="11">
    <mergeCell ref="B27:N28"/>
    <mergeCell ref="B1:N1"/>
    <mergeCell ref="L2:N2"/>
    <mergeCell ref="B4:N4"/>
    <mergeCell ref="B5:N5"/>
    <mergeCell ref="B6:N6"/>
    <mergeCell ref="B8:B9"/>
    <mergeCell ref="C8:C9"/>
    <mergeCell ref="D8:D9"/>
    <mergeCell ref="E8:M8"/>
    <mergeCell ref="N8:N9"/>
  </mergeCells>
  <pageMargins left="0.7" right="0.7" top="0.75" bottom="0.75" header="0.3" footer="0.3"/>
  <pageSetup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FBA</vt:lpstr>
      <vt:lpstr>VRA</vt:lpstr>
      <vt:lpstr>FS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Agnė Jomontienė</cp:lastModifiedBy>
  <cp:lastPrinted>2026-08-07T08:41:18Z</cp:lastPrinted>
  <dcterms:created xsi:type="dcterms:W3CDTF">2009-07-20T14:30:53Z</dcterms:created>
  <dcterms:modified xsi:type="dcterms:W3CDTF">2026-08-07T08:41:33Z</dcterms:modified>
</cp:coreProperties>
</file>