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ugykla\mainai\"/>
    </mc:Choice>
  </mc:AlternateContent>
  <xr:revisionPtr revIDLastSave="0" documentId="13_ncr:1_{8EE4415B-CCC7-4C94-B92B-D4AA98953312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Finansinės būklės ataskaita" sheetId="4" r:id="rId1"/>
    <sheet name="Veiklos rezulatų ataskaita" sheetId="6" r:id="rId2"/>
    <sheet name="Finansavimo sumos" sheetId="7" r:id="rId3"/>
  </sheets>
  <definedNames>
    <definedName name="_xlnm.Print_Titles" localSheetId="2">'Finansavimo sumos'!$10:$12</definedName>
    <definedName name="_xlnm.Print_Titles" localSheetId="0">'Finansinės būklės ataskaita'!$19:$19</definedName>
    <definedName name="_xlnm.Print_Titles" localSheetId="1">'Veiklos rezulatų ataskaita'!$20:$20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7" l="1"/>
  <c r="D13" i="7"/>
  <c r="E13" i="7"/>
  <c r="F13" i="7"/>
  <c r="G13" i="7"/>
  <c r="M13" i="7" s="1"/>
  <c r="H13" i="7"/>
  <c r="I13" i="7"/>
  <c r="J13" i="7"/>
  <c r="K13" i="7"/>
  <c r="L13" i="7"/>
  <c r="M14" i="7"/>
  <c r="M15" i="7"/>
  <c r="C16" i="7"/>
  <c r="D16" i="7"/>
  <c r="E16" i="7"/>
  <c r="F16" i="7"/>
  <c r="G16" i="7"/>
  <c r="H16" i="7"/>
  <c r="I16" i="7"/>
  <c r="J16" i="7"/>
  <c r="K16" i="7"/>
  <c r="L16" i="7"/>
  <c r="L25" i="7" s="1"/>
  <c r="M17" i="7"/>
  <c r="M18" i="7"/>
  <c r="C19" i="7"/>
  <c r="D19" i="7"/>
  <c r="E19" i="7"/>
  <c r="F19" i="7"/>
  <c r="G19" i="7"/>
  <c r="H19" i="7"/>
  <c r="I19" i="7"/>
  <c r="I25" i="7" s="1"/>
  <c r="J19" i="7"/>
  <c r="K19" i="7"/>
  <c r="L19" i="7"/>
  <c r="M20" i="7"/>
  <c r="M21" i="7"/>
  <c r="C22" i="7"/>
  <c r="M22" i="7" s="1"/>
  <c r="D22" i="7"/>
  <c r="E22" i="7"/>
  <c r="E25" i="7" s="1"/>
  <c r="F22" i="7"/>
  <c r="G22" i="7"/>
  <c r="H22" i="7"/>
  <c r="I22" i="7"/>
  <c r="J22" i="7"/>
  <c r="K22" i="7"/>
  <c r="L22" i="7"/>
  <c r="M23" i="7"/>
  <c r="M24" i="7"/>
  <c r="D25" i="7"/>
  <c r="H25" i="7"/>
  <c r="K25" i="7"/>
  <c r="M19" i="7" l="1"/>
  <c r="G25" i="7"/>
  <c r="F25" i="7"/>
  <c r="C25" i="7"/>
  <c r="M25" i="7" s="1"/>
  <c r="J25" i="7"/>
  <c r="M16" i="7"/>
  <c r="H22" i="6"/>
  <c r="H21" i="6" s="1"/>
  <c r="I22" i="6"/>
  <c r="H28" i="6"/>
  <c r="I28" i="6"/>
  <c r="H31" i="6"/>
  <c r="I31" i="6"/>
  <c r="H47" i="6"/>
  <c r="I47" i="6"/>
  <c r="G42" i="4"/>
  <c r="G49" i="4"/>
  <c r="G21" i="4"/>
  <c r="G20" i="4" s="1"/>
  <c r="G27" i="4"/>
  <c r="F21" i="4"/>
  <c r="F27" i="4"/>
  <c r="F42" i="4"/>
  <c r="F49" i="4"/>
  <c r="G59" i="4"/>
  <c r="G65" i="4"/>
  <c r="G75" i="4"/>
  <c r="G69" i="4" s="1"/>
  <c r="G64" i="4" s="1"/>
  <c r="G86" i="4"/>
  <c r="G90" i="4"/>
  <c r="F59" i="4"/>
  <c r="F65" i="4"/>
  <c r="F75" i="4"/>
  <c r="F69" i="4" s="1"/>
  <c r="F86" i="4"/>
  <c r="F90" i="4"/>
  <c r="F84" i="4" s="1"/>
  <c r="G41" i="4" l="1"/>
  <c r="G58" i="4" s="1"/>
  <c r="F20" i="4"/>
  <c r="I21" i="6"/>
  <c r="I46" i="6" s="1"/>
  <c r="I54" i="6" s="1"/>
  <c r="I56" i="6" s="1"/>
  <c r="H46" i="6"/>
  <c r="H54" i="6" s="1"/>
  <c r="H56" i="6" s="1"/>
  <c r="G84" i="4"/>
  <c r="G94" i="4" s="1"/>
  <c r="F64" i="4"/>
  <c r="F94" i="4" s="1"/>
  <c r="F41" i="4"/>
  <c r="F5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00000000-0006-0000-0100-000002000000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00000000-0006-0000-0100-000004000000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00000000-0006-0000-0100-000005000000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00000000-0006-0000-0100-000006000000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00000000-0006-0000-0100-000007000000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00000000-0006-0000-0100-000008000000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00000000-0006-0000-0100-000009000000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00000000-0006-0000-0100-00000A000000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00000000-0006-0000-0100-00000B000000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00000000-0006-0000-0100-00000C000000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00000000-0006-0000-0100-00000D000000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00000000-0006-0000-0100-00000E000000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00000000-0006-0000-0100-00000F000000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00000000-0006-0000-0100-000010000000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00000000-0006-0000-0100-000011000000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00000000-0006-0000-0100-000012000000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00000000-0006-0000-0100-000013000000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00000000-0006-0000-0100-000014000000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<sst xmlns="http://schemas.openxmlformats.org/spreadsheetml/2006/main" count="378" uniqueCount="277">
  <si>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</si>
  <si>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</si>
  <si>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</si>
  <si>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</si>
  <si>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</si>
  <si>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</si>
  <si>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</si>
  <si>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</si>
  <si>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</si>
  <si>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</si>
  <si>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</si>
  <si>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</si>
  <si>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</si>
  <si>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</si>
  <si>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</si>
  <si>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</si>
  <si>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</si>
  <si>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</si>
  <si>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</si>
  <si>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</si>
  <si>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</si>
  <si>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</si>
  <si>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</si>
  <si>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</si>
  <si>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</si>
  <si>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</si>
  <si>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</si>
  <si>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</si>
  <si>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</si>
  <si>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</si>
  <si>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</si>
  <si>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</si>
  <si>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</si>
  <si>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</si>
  <si>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</si>
  <si>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</si>
  <si>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</si>
  <si>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</si>
  <si>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</si>
  <si>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</si>
  <si>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</si>
  <si>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</si>
  <si>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</si>
  <si>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</si>
  <si>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</si>
  <si>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</si>
  <si>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</si>
  <si>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</si>
  <si>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</si>
  <si>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</si>
  <si>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</si>
  <si>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</si>
  <si>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</si>
  <si>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</si>
  <si>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</si>
  <si>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</si>
  <si>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</si>
  <si>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</si>
  <si>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</si>
  <si>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</si>
  <si>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</si>
  <si>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</si>
  <si>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</si>
  <si>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</si>
  <si>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</si>
  <si>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</si>
  <si>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</si>
  <si>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</si>
  <si>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</si>
  <si>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</si>
  <si>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</si>
  <si>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</si>
  <si>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</si>
  <si>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</si>
  <si>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</si>
  <si>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</si>
  <si>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</si>
  <si>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</si>
  <si>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</si>
  <si>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</si>
  <si>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</si>
  <si>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</si>
  <si>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</si>
  <si>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</si>
  <si>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</si>
  <si>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</si>
  <si>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</si>
  <si>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</si>
  <si>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</si>
  <si>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</si>
  <si>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</si>
  <si>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</si>
  <si>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</si>
  <si>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</si>
  <si>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</si>
  <si>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</si>
  <si>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</si>
  <si>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</si>
  <si>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</si>
  <si>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</si>
  <si>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</si>
  <si>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</si>
  <si>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</si>
  <si>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</si>
  <si>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</si>
  <si>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</si>
  <si>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</si>
  <si>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</si>
  <si>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</si>
  <si>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</si>
  <si>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</si>
  <si>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</si>
  <si>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</si>
  <si>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</si>
  <si>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</si>
  <si>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</si>
  <si>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</si>
  <si>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</si>
  <si>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</si>
  <si>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</si>
  <si>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</si>
  <si>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</si>
  <si>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</si>
  <si>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</si>
  <si>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</si>
  <si>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</si>
  <si>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</si>
  <si>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</si>
  <si>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</si>
  <si>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</si>
  <si>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</si>
  <si>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</si>
  <si>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</si>
  <si>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</si>
  <si>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Direktorė</t>
  </si>
  <si>
    <t>Daiva Buivydienė</t>
  </si>
  <si>
    <t>Finansininkė</t>
  </si>
  <si>
    <t>Vida Kundrotienė</t>
  </si>
  <si>
    <t>Klaipėdos rajono turizmo informacijos centras</t>
  </si>
  <si>
    <t>PAGAL  2019.06.30 D. DUOMENIS</t>
  </si>
  <si>
    <t xml:space="preserve">2019.08.07 Nr.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</si>
  <si>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</si>
  <si>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</si>
  <si>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</si>
  <si>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</si>
  <si>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</si>
  <si>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</si>
  <si>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</si>
  <si>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</si>
  <si>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</si>
  <si>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</si>
  <si>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</si>
  <si>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</si>
  <si>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</si>
  <si>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</si>
  <si>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</si>
  <si>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</si>
  <si>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</si>
  <si>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</si>
  <si>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</si>
  <si>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</si>
  <si>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</si>
  <si>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</si>
  <si>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</si>
  <si>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</si>
  <si>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</si>
  <si>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</si>
  <si>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</si>
  <si>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</si>
  <si>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</si>
  <si>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</si>
  <si>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</si>
  <si>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</si>
  <si>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</si>
  <si>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</si>
  <si>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</si>
  <si>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</si>
  <si>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</si>
  <si>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</si>
  <si>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</si>
  <si>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</si>
  <si>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</si>
  <si>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</si>
  <si>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</si>
  <si>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</si>
  <si>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</si>
  <si>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</si>
  <si>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</si>
  <si>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</si>
  <si>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</si>
  <si>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</si>
  <si>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</si>
  <si>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</si>
  <si>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</si>
  <si>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</si>
  <si>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</si>
  <si>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</si>
  <si>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</si>
  <si>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</si>
  <si>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</si>
  <si>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</si>
  <si>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</si>
  <si>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</si>
  <si>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</si>
  <si>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</si>
  <si>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</si>
  <si>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</si>
  <si>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</si>
  <si>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</si>
  <si>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</si>
  <si>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</si>
  <si>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</si>
  <si>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</si>
  <si>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</si>
  <si>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</si>
  <si>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</si>
  <si>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</si>
  <si>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</si>
  <si>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</si>
  <si>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</si>
  <si>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</si>
  <si>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</si>
  <si>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</si>
  <si>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</si>
  <si>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</si>
  <si>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</si>
  <si>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</si>
  <si>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</si>
  <si>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</si>
  <si>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</si>
  <si>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</si>
  <si>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</si>
  <si>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</si>
  <si>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</si>
  <si>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</si>
  <si>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r>
      <t>3.</t>
    </r>
    <r>
      <rPr>
        <sz val="11"/>
        <rFont val="Times New Roman"/>
        <family val="1"/>
        <charset val="186"/>
      </rPr>
      <t>2.</t>
    </r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</si>
  <si>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</si>
  <si>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</si>
  <si>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</si>
  <si>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r>
      <t>2.</t>
    </r>
    <r>
      <rPr>
        <sz val="11"/>
        <rFont val="Times New Roman"/>
        <family val="1"/>
        <charset val="186"/>
      </rPr>
      <t>2.</t>
    </r>
  </si>
  <si>
    <r>
      <t>2.1</t>
    </r>
    <r>
      <rPr>
        <sz val="11"/>
        <rFont val="Times New Roman"/>
        <family val="1"/>
        <charset val="186"/>
      </rPr>
      <t>.</t>
    </r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</si>
  <si>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</si>
  <si>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</si>
  <si>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</si>
  <si>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</si>
  <si>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</si>
  <si>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</si>
  <si>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</si>
  <si>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</si>
  <si>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</si>
  <si>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</si>
  <si>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</si>
  <si>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</si>
  <si>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Perduota kitiems viešojo sektoriaus subjektams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</si>
  <si>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</si>
  <si>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Finansavimo sumų pergrupavimas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</si>
  <si>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</si>
  <si>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</si>
  <si>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</si>
  <si>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</si>
  <si>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</si>
  <si>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FINANSAVIMO SUMOS PAGAL ŠALTINĮ, TIKSLINĘ PASKIRTĮ IR JŲ POKYČIAI PER ATASKAITINĮ LAIKOTARPĮ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</si>
  <si>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</si>
  <si>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(Informacijos apie finansavimo sumas pagal šaltinį, tikslinę paskirtį ir jų pokyčius per ataskaitinį laikotarpį pateikimo žemesniojo lygio</t>
  </si>
  <si>
    <t xml:space="preserve">                                      4 priedas</t>
  </si>
  <si>
    <t xml:space="preserve">                                     20-ojo VSAFAS „Finansavimo sumos“</t>
  </si>
  <si>
    <t>P04</t>
  </si>
  <si>
    <t>P03</t>
  </si>
  <si>
    <t>P18</t>
  </si>
  <si>
    <t>P21</t>
  </si>
  <si>
    <t>P22</t>
  </si>
  <si>
    <t>P10</t>
  </si>
  <si>
    <t>P08</t>
  </si>
  <si>
    <t>P09</t>
  </si>
  <si>
    <t>P11</t>
  </si>
  <si>
    <t>P12</t>
  </si>
  <si>
    <t>P17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</si>
</sst>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9"/>
      <color indexed="81"/>
      <name val="Tahoma"/>
      <charset val="1"/>
    </font>
    <font>
      <sz val="10"/>
      <name val="Arial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9" fillId="0" borderId="0"/>
  </cellStyleXfs>
  <cellXfs count="2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9" fillId="0" borderId="0" xfId="1" applyAlignment="1">
      <alignment vertical="center"/>
    </xf>
    <xf numFmtId="0" fontId="4" fillId="2" borderId="0" xfId="1" applyFont="1" applyFill="1" applyAlignment="1">
      <alignment vertical="center" wrapText="1"/>
    </xf>
    <xf numFmtId="0" fontId="10" fillId="0" borderId="0" xfId="1" applyFont="1"/>
    <xf numFmtId="0" fontId="4" fillId="2" borderId="0" xfId="1" applyFont="1" applyFill="1" applyBorder="1" applyAlignment="1">
      <alignment vertical="center" wrapText="1"/>
    </xf>
    <xf numFmtId="0" fontId="29" fillId="0" borderId="0" xfId="1" applyBorder="1" applyAlignment="1">
      <alignment vertical="center"/>
    </xf>
    <xf numFmtId="0" fontId="20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0" fontId="15" fillId="0" borderId="0" xfId="1" applyFont="1" applyAlignment="1">
      <alignment horizontal="center" vertical="top" wrapText="1"/>
    </xf>
    <xf numFmtId="0" fontId="15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14" fillId="0" borderId="14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2" fontId="14" fillId="0" borderId="1" xfId="1" applyNumberFormat="1" applyFont="1" applyBorder="1" applyAlignment="1">
      <alignment horizontal="right" vertical="center"/>
    </xf>
    <xf numFmtId="0" fontId="26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vertical="center"/>
    </xf>
    <xf numFmtId="2" fontId="16" fillId="0" borderId="1" xfId="1" applyNumberFormat="1" applyFont="1" applyBorder="1" applyAlignment="1">
      <alignment horizontal="right" vertical="center"/>
    </xf>
    <xf numFmtId="0" fontId="27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vertical="center"/>
    </xf>
    <xf numFmtId="2" fontId="14" fillId="2" borderId="9" xfId="1" applyNumberFormat="1" applyFont="1" applyFill="1" applyBorder="1" applyAlignment="1">
      <alignment horizontal="right" vertical="center"/>
    </xf>
    <xf numFmtId="0" fontId="16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2" fontId="14" fillId="0" borderId="1" xfId="1" applyNumberFormat="1" applyFont="1" applyBorder="1" applyAlignment="1">
      <alignment horizontal="right" vertical="center" wrapText="1"/>
    </xf>
    <xf numFmtId="0" fontId="29" fillId="0" borderId="0" xfId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29" fillId="0" borderId="0" xfId="1"/>
    <xf numFmtId="0" fontId="29" fillId="0" borderId="0" xfId="1" applyBorder="1"/>
    <xf numFmtId="0" fontId="10" fillId="0" borderId="0" xfId="1" applyFont="1" applyBorder="1"/>
    <xf numFmtId="0" fontId="29" fillId="3" borderId="0" xfId="1" applyFont="1" applyFill="1" applyBorder="1" applyAlignment="1">
      <alignment horizontal="center"/>
    </xf>
    <xf numFmtId="0" fontId="15" fillId="0" borderId="0" xfId="1" applyFont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 wrapText="1"/>
    </xf>
    <xf numFmtId="2" fontId="30" fillId="0" borderId="0" xfId="1" applyNumberFormat="1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30" fillId="0" borderId="1" xfId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justify" vertical="center" wrapText="1"/>
    </xf>
    <xf numFmtId="0" fontId="15" fillId="0" borderId="0" xfId="1" applyFont="1" applyBorder="1" applyAlignment="1">
      <alignment horizontal="justify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justify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30" fillId="0" borderId="0" xfId="1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16" fontId="2" fillId="2" borderId="1" xfId="0" quotePrefix="1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26" fillId="0" borderId="1" xfId="1" applyFont="1" applyBorder="1" applyAlignment="1">
      <alignment vertical="center"/>
    </xf>
    <xf numFmtId="0" fontId="14" fillId="0" borderId="0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27" fillId="0" borderId="3" xfId="1" applyFont="1" applyBorder="1" applyAlignment="1">
      <alignment vertical="center" wrapText="1"/>
    </xf>
    <xf numFmtId="0" fontId="27" fillId="0" borderId="8" xfId="1" applyFont="1" applyBorder="1" applyAlignment="1">
      <alignment vertical="center" wrapText="1"/>
    </xf>
    <xf numFmtId="0" fontId="16" fillId="0" borderId="2" xfId="1" applyFont="1" applyBorder="1" applyAlignment="1">
      <alignment horizontal="left" vertical="center"/>
    </xf>
    <xf numFmtId="0" fontId="27" fillId="0" borderId="3" xfId="1" applyFont="1" applyBorder="1" applyAlignment="1">
      <alignment vertical="center"/>
    </xf>
    <xf numFmtId="0" fontId="27" fillId="0" borderId="8" xfId="1" applyFont="1" applyBorder="1" applyAlignment="1">
      <alignment vertical="center"/>
    </xf>
    <xf numFmtId="0" fontId="14" fillId="0" borderId="2" xfId="1" applyFont="1" applyBorder="1" applyAlignment="1">
      <alignment horizontal="left" vertical="center"/>
    </xf>
    <xf numFmtId="0" fontId="26" fillId="0" borderId="3" xfId="1" applyFont="1" applyBorder="1" applyAlignment="1">
      <alignment vertical="center"/>
    </xf>
    <xf numFmtId="0" fontId="26" fillId="0" borderId="8" xfId="1" applyFont="1" applyBorder="1" applyAlignment="1">
      <alignment vertical="center"/>
    </xf>
    <xf numFmtId="0" fontId="16" fillId="0" borderId="2" xfId="1" applyFont="1" applyBorder="1" applyAlignment="1">
      <alignment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 vertical="top" wrapText="1"/>
    </xf>
    <xf numFmtId="0" fontId="29" fillId="0" borderId="0" xfId="1" applyAlignment="1">
      <alignment horizontal="left"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16" fillId="0" borderId="2" xfId="1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9" fillId="0" borderId="0" xfId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29" fillId="0" borderId="14" xfId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14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27" fillId="0" borderId="1" xfId="1" applyFont="1" applyBorder="1" applyAlignme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19" fillId="0" borderId="0" xfId="1" applyFont="1" applyAlignment="1">
      <alignment horizontal="justify" vertical="center"/>
    </xf>
    <xf numFmtId="0" fontId="24" fillId="0" borderId="0" xfId="1" applyFont="1" applyAlignment="1">
      <alignment horizontal="right" vertical="center"/>
    </xf>
    <xf numFmtId="0" fontId="30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0" fontId="30" fillId="0" borderId="9" xfId="1" applyFont="1" applyBorder="1" applyAlignment="1">
      <alignment horizontal="center" vertical="center" wrapText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showGridLines="0" zoomScaleNormal="100" zoomScaleSheetLayoutView="100" workbookViewId="0">
      <selection activeCell="I43" sqref="I43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64" t="s">
        <v>94</v>
      </c>
      <c r="F2" s="165"/>
      <c r="G2" s="165"/>
    </row>
    <row r="3" spans="1:7">
      <c r="E3" s="166" t="s">
        <v>113</v>
      </c>
      <c r="F3" s="167"/>
      <c r="G3" s="167"/>
    </row>
    <row r="5" spans="1:7">
      <c r="A5" s="161" t="s">
        <v>93</v>
      </c>
      <c r="B5" s="162"/>
      <c r="C5" s="162"/>
      <c r="D5" s="162"/>
      <c r="E5" s="162"/>
      <c r="F5" s="156"/>
      <c r="G5" s="156"/>
    </row>
    <row r="6" spans="1:7">
      <c r="A6" s="171"/>
      <c r="B6" s="171"/>
      <c r="C6" s="171"/>
      <c r="D6" s="171"/>
      <c r="E6" s="171"/>
      <c r="F6" s="171"/>
      <c r="G6" s="171"/>
    </row>
    <row r="7" spans="1:7">
      <c r="A7" s="168" t="s">
        <v>138</v>
      </c>
      <c r="B7" s="169"/>
      <c r="C7" s="169"/>
      <c r="D7" s="169"/>
      <c r="E7" s="169"/>
      <c r="F7" s="170"/>
      <c r="G7" s="170"/>
    </row>
    <row r="8" spans="1:7">
      <c r="A8" s="154" t="s">
        <v>114</v>
      </c>
      <c r="B8" s="155"/>
      <c r="C8" s="155"/>
      <c r="D8" s="155"/>
      <c r="E8" s="155"/>
      <c r="F8" s="156"/>
      <c r="G8" s="156"/>
    </row>
    <row r="9" spans="1:7" ht="12.75" customHeight="1">
      <c r="A9" s="154" t="s">
        <v>110</v>
      </c>
      <c r="B9" s="155"/>
      <c r="C9" s="155"/>
      <c r="D9" s="155"/>
      <c r="E9" s="155"/>
      <c r="F9" s="156"/>
      <c r="G9" s="156"/>
    </row>
    <row r="10" spans="1:7">
      <c r="A10" s="158" t="s">
        <v>115</v>
      </c>
      <c r="B10" s="159"/>
      <c r="C10" s="159"/>
      <c r="D10" s="159"/>
      <c r="E10" s="159"/>
      <c r="F10" s="160"/>
      <c r="G10" s="160"/>
    </row>
    <row r="11" spans="1:7">
      <c r="A11" s="160"/>
      <c r="B11" s="160"/>
      <c r="C11" s="160"/>
      <c r="D11" s="160"/>
      <c r="E11" s="160"/>
      <c r="F11" s="160"/>
      <c r="G11" s="160"/>
    </row>
    <row r="12" spans="1:7">
      <c r="A12" s="157"/>
      <c r="B12" s="156"/>
      <c r="C12" s="156"/>
      <c r="D12" s="156"/>
      <c r="E12" s="156"/>
    </row>
    <row r="13" spans="1:7">
      <c r="A13" s="161" t="s">
        <v>0</v>
      </c>
      <c r="B13" s="162"/>
      <c r="C13" s="162"/>
      <c r="D13" s="162"/>
      <c r="E13" s="162"/>
      <c r="F13" s="163"/>
      <c r="G13" s="163"/>
    </row>
    <row r="14" spans="1:7">
      <c r="A14" s="161" t="s">
        <v>139</v>
      </c>
      <c r="B14" s="162"/>
      <c r="C14" s="162"/>
      <c r="D14" s="162"/>
      <c r="E14" s="162"/>
      <c r="F14" s="163"/>
      <c r="G14" s="163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72" t="s">
        <v>140</v>
      </c>
      <c r="B16" s="173"/>
      <c r="C16" s="173"/>
      <c r="D16" s="173"/>
      <c r="E16" s="173"/>
      <c r="F16" s="174"/>
      <c r="G16" s="174"/>
    </row>
    <row r="17" spans="1:7">
      <c r="A17" s="154" t="s">
        <v>1</v>
      </c>
      <c r="B17" s="154"/>
      <c r="C17" s="154"/>
      <c r="D17" s="154"/>
      <c r="E17" s="154"/>
      <c r="F17" s="175"/>
      <c r="G17" s="175"/>
    </row>
    <row r="18" spans="1:7" ht="12.75" customHeight="1">
      <c r="A18" s="8"/>
      <c r="B18" s="9"/>
      <c r="C18" s="9"/>
      <c r="D18" s="176" t="s">
        <v>133</v>
      </c>
      <c r="E18" s="176"/>
      <c r="F18" s="176"/>
      <c r="G18" s="176"/>
    </row>
    <row r="19" spans="1:7" ht="67.5" customHeight="1">
      <c r="A19" s="3" t="s">
        <v>2</v>
      </c>
      <c r="B19" s="184" t="s">
        <v>3</v>
      </c>
      <c r="C19" s="185"/>
      <c r="D19" s="18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146"/>
      <c r="F20" s="82">
        <f>SUM(F21,F27,F38,F39)</f>
        <v>385408.48</v>
      </c>
      <c r="G20" s="82">
        <f>SUM(G21,G27,G38,G39)</f>
        <v>386567.78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146" t="s">
        <v>267</v>
      </c>
      <c r="F21" s="83">
        <f>SUM(F22:F26)</f>
        <v>634.0499999999995</v>
      </c>
      <c r="G21" s="83">
        <f>SUM(G22:G26)</f>
        <v>834.02999999999906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147"/>
      <c r="F22" s="83"/>
      <c r="G22" s="83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148"/>
      <c r="F23" s="83">
        <v>0.29000000000019099</v>
      </c>
      <c r="G23" s="83">
        <v>0.29000000000019099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148"/>
      <c r="F24" s="83">
        <v>633.75999999999931</v>
      </c>
      <c r="G24" s="83">
        <v>833.73999999999887</v>
      </c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1"/>
      <c r="F25" s="83"/>
      <c r="G25" s="83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1"/>
      <c r="F26" s="83"/>
      <c r="G26" s="83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1" t="s">
        <v>266</v>
      </c>
      <c r="F27" s="83">
        <f>SUM(F28:F37)</f>
        <v>384774.43</v>
      </c>
      <c r="G27" s="83">
        <f>SUM(G28:G37)</f>
        <v>385733.75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148"/>
      <c r="F28" s="83"/>
      <c r="G28" s="83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148"/>
      <c r="F29" s="83">
        <v>116871.92000000001</v>
      </c>
      <c r="G29" s="83">
        <v>117620.65999999999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148"/>
      <c r="F30" s="83">
        <v>105970.87999999998</v>
      </c>
      <c r="G30" s="83">
        <v>110340.79999999999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148"/>
      <c r="F31" s="83">
        <v>111154.39</v>
      </c>
      <c r="G31" s="83">
        <v>111154.39</v>
      </c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148"/>
      <c r="F32" s="83">
        <v>4.0700000000010732</v>
      </c>
      <c r="G32" s="83">
        <v>4.0700000000010732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148"/>
      <c r="F33" s="83">
        <v>30086.879999999997</v>
      </c>
      <c r="G33" s="83">
        <v>32907.479999999996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148"/>
      <c r="F34" s="83"/>
      <c r="G34" s="83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148"/>
      <c r="F35" s="83">
        <v>3776.1799999999994</v>
      </c>
      <c r="G35" s="83">
        <v>2701.3799999999992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148"/>
      <c r="F36" s="83">
        <v>8286.61</v>
      </c>
      <c r="G36" s="83">
        <v>9641.4700000000012</v>
      </c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1"/>
      <c r="F37" s="83">
        <v>8623.5</v>
      </c>
      <c r="G37" s="83">
        <v>1363.5</v>
      </c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1"/>
      <c r="F38" s="83"/>
      <c r="G38" s="83"/>
    </row>
    <row r="39" spans="1:7" s="12" customFormat="1" ht="12.75" customHeight="1">
      <c r="A39" s="30" t="s">
        <v>44</v>
      </c>
      <c r="B39" s="6" t="s">
        <v>129</v>
      </c>
      <c r="C39" s="6"/>
      <c r="D39" s="44"/>
      <c r="E39" s="149"/>
      <c r="F39" s="83"/>
      <c r="G39" s="83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148"/>
      <c r="F40" s="83"/>
      <c r="G40" s="83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1"/>
      <c r="F41" s="82">
        <f>SUM(F42,F48,F49,F56,F57)</f>
        <v>32053.61</v>
      </c>
      <c r="G41" s="82">
        <f>SUM(G42,G48,G49,G56,G57)</f>
        <v>12255.439999999999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1" t="s">
        <v>272</v>
      </c>
      <c r="F42" s="83">
        <f>SUM(F43:F47)</f>
        <v>5375.78</v>
      </c>
      <c r="G42" s="83">
        <f>SUM(G43:G47)</f>
        <v>1477.45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148"/>
      <c r="F43" s="83"/>
      <c r="G43" s="83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1"/>
      <c r="F44" s="83"/>
      <c r="G44" s="83"/>
    </row>
    <row r="45" spans="1:7" s="12" customFormat="1">
      <c r="A45" s="18" t="s">
        <v>13</v>
      </c>
      <c r="B45" s="26"/>
      <c r="C45" s="45" t="s">
        <v>118</v>
      </c>
      <c r="D45" s="46"/>
      <c r="E45" s="81"/>
      <c r="F45" s="83"/>
      <c r="G45" s="83"/>
    </row>
    <row r="46" spans="1:7" s="12" customFormat="1">
      <c r="A46" s="18" t="s">
        <v>15</v>
      </c>
      <c r="B46" s="26"/>
      <c r="C46" s="45" t="s">
        <v>123</v>
      </c>
      <c r="D46" s="46"/>
      <c r="E46" s="148"/>
      <c r="F46" s="83">
        <v>5375.78</v>
      </c>
      <c r="G46" s="83">
        <v>1477.45</v>
      </c>
    </row>
    <row r="47" spans="1:7" s="12" customFormat="1" ht="12.75" customHeight="1">
      <c r="A47" s="18" t="s">
        <v>92</v>
      </c>
      <c r="B47" s="32"/>
      <c r="C47" s="177" t="s">
        <v>103</v>
      </c>
      <c r="D47" s="178"/>
      <c r="E47" s="148"/>
      <c r="F47" s="83"/>
      <c r="G47" s="83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1" t="s">
        <v>273</v>
      </c>
      <c r="F48" s="83">
        <v>712</v>
      </c>
      <c r="G48" s="83">
        <v>3713.2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1" t="s">
        <v>271</v>
      </c>
      <c r="F49" s="83">
        <f>SUM(F50:F55)</f>
        <v>16803.900000000001</v>
      </c>
      <c r="G49" s="83">
        <f>SUM(G50:G55)</f>
        <v>4532.66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1"/>
      <c r="F50" s="83"/>
      <c r="G50" s="83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150"/>
      <c r="F51" s="83"/>
      <c r="G51" s="83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151"/>
      <c r="F52" s="83"/>
      <c r="G52" s="83"/>
    </row>
    <row r="53" spans="1:7" s="12" customFormat="1" ht="12.75" customHeight="1">
      <c r="A53" s="18" t="s">
        <v>41</v>
      </c>
      <c r="B53" s="26"/>
      <c r="C53" s="177" t="s">
        <v>89</v>
      </c>
      <c r="D53" s="178"/>
      <c r="E53" s="151"/>
      <c r="F53" s="83">
        <v>1566.92</v>
      </c>
      <c r="G53" s="83">
        <v>586.14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151"/>
      <c r="F54" s="83">
        <v>15236.98</v>
      </c>
      <c r="G54" s="83">
        <v>3946.52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1"/>
      <c r="F55" s="83"/>
      <c r="G55" s="83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151"/>
      <c r="F56" s="83"/>
      <c r="G56" s="83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1" t="s">
        <v>274</v>
      </c>
      <c r="F57" s="83">
        <v>9161.93</v>
      </c>
      <c r="G57" s="83">
        <v>2532.13</v>
      </c>
    </row>
    <row r="58" spans="1:7" s="12" customFormat="1" ht="12.75" customHeight="1">
      <c r="A58" s="30"/>
      <c r="B58" s="20" t="s">
        <v>57</v>
      </c>
      <c r="C58" s="21"/>
      <c r="D58" s="22"/>
      <c r="E58" s="1"/>
      <c r="F58" s="83">
        <f>SUM(F20,F40,F41)</f>
        <v>417462.08999999997</v>
      </c>
      <c r="G58" s="83">
        <f>SUM(G20,G40,G41)</f>
        <v>398823.22000000003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1" t="s">
        <v>275</v>
      </c>
      <c r="F59" s="82">
        <f>SUM(F60:F63)</f>
        <v>383805.17</v>
      </c>
      <c r="G59" s="82">
        <f>SUM(G60:G63)</f>
        <v>388251.67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1"/>
      <c r="F60" s="83">
        <v>10803.66</v>
      </c>
      <c r="G60" s="83">
        <v>11342.52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52"/>
      <c r="F61" s="83">
        <v>108027.6</v>
      </c>
      <c r="G61" s="83">
        <v>105363.86999999998</v>
      </c>
    </row>
    <row r="62" spans="1:7" s="12" customFormat="1" ht="12.75" customHeight="1">
      <c r="A62" s="30" t="s">
        <v>36</v>
      </c>
      <c r="B62" s="179" t="s">
        <v>104</v>
      </c>
      <c r="C62" s="180"/>
      <c r="D62" s="181"/>
      <c r="E62" s="1"/>
      <c r="F62" s="83">
        <v>264742.25</v>
      </c>
      <c r="G62" s="83">
        <v>271313.62</v>
      </c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1"/>
      <c r="F63" s="83">
        <v>231.66</v>
      </c>
      <c r="G63" s="83">
        <v>231.65999999999997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1" t="s">
        <v>276</v>
      </c>
      <c r="F64" s="82">
        <f>SUM(F65,F69)</f>
        <v>32975.569999999992</v>
      </c>
      <c r="G64" s="82">
        <f>SUM(G65,G69)</f>
        <v>5085.6500000000005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1"/>
      <c r="F65" s="83">
        <f>SUM(F66:F68)</f>
        <v>0</v>
      </c>
      <c r="G65" s="83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151"/>
      <c r="F66" s="83"/>
      <c r="G66" s="83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1"/>
      <c r="F67" s="83"/>
      <c r="G67" s="83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149"/>
      <c r="F68" s="83"/>
      <c r="G68" s="83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3"/>
      <c r="F69" s="83">
        <f>SUM(F70:F75,F78:F83)</f>
        <v>32975.569999999992</v>
      </c>
      <c r="G69" s="83">
        <f>SUM(G70:G75,G78:G83)</f>
        <v>5085.6500000000005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1"/>
      <c r="F70" s="83"/>
      <c r="G70" s="83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151"/>
      <c r="F71" s="83"/>
      <c r="G71" s="83"/>
    </row>
    <row r="72" spans="1:7" s="12" customFormat="1">
      <c r="A72" s="23" t="s">
        <v>22</v>
      </c>
      <c r="B72" s="39"/>
      <c r="C72" s="43" t="s">
        <v>99</v>
      </c>
      <c r="D72" s="49"/>
      <c r="E72" s="151"/>
      <c r="F72" s="83"/>
      <c r="G72" s="83"/>
    </row>
    <row r="73" spans="1:7" s="12" customFormat="1">
      <c r="A73" s="76" t="s">
        <v>24</v>
      </c>
      <c r="B73" s="50"/>
      <c r="C73" s="51" t="s">
        <v>84</v>
      </c>
      <c r="D73" s="52"/>
      <c r="E73" s="151"/>
      <c r="F73" s="83"/>
      <c r="G73" s="83"/>
    </row>
    <row r="74" spans="1:7" s="12" customFormat="1">
      <c r="A74" s="30" t="s">
        <v>26</v>
      </c>
      <c r="B74" s="24"/>
      <c r="C74" s="24" t="s">
        <v>85</v>
      </c>
      <c r="D74" s="25"/>
      <c r="E74" s="153"/>
      <c r="F74" s="83"/>
      <c r="G74" s="83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1"/>
      <c r="F75" s="83">
        <f>SUM(F76,F77)</f>
        <v>0</v>
      </c>
      <c r="G75" s="83">
        <f>SUM(G76,G77)</f>
        <v>0</v>
      </c>
    </row>
    <row r="76" spans="1:7" s="12" customFormat="1" ht="12.75" customHeight="1">
      <c r="A76" s="18" t="s">
        <v>126</v>
      </c>
      <c r="B76" s="26"/>
      <c r="C76" s="27"/>
      <c r="D76" s="46" t="s">
        <v>69</v>
      </c>
      <c r="E76" s="151"/>
      <c r="F76" s="83"/>
      <c r="G76" s="83"/>
    </row>
    <row r="77" spans="1:7" s="12" customFormat="1" ht="12.75" customHeight="1">
      <c r="A77" s="18" t="s">
        <v>127</v>
      </c>
      <c r="B77" s="26"/>
      <c r="C77" s="27"/>
      <c r="D77" s="46" t="s">
        <v>70</v>
      </c>
      <c r="E77" s="148"/>
      <c r="F77" s="83"/>
      <c r="G77" s="83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148"/>
      <c r="F78" s="83"/>
      <c r="G78" s="83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151"/>
      <c r="F79" s="83"/>
      <c r="G79" s="83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151"/>
      <c r="F80" s="83">
        <v>17306.8</v>
      </c>
      <c r="G80" s="83">
        <v>1183.1500000000001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151"/>
      <c r="F81" s="83">
        <v>6599.19</v>
      </c>
      <c r="G81" s="83"/>
    </row>
    <row r="82" spans="1:7" s="12" customFormat="1" ht="12.75" customHeight="1">
      <c r="A82" s="23" t="s">
        <v>125</v>
      </c>
      <c r="B82" s="26"/>
      <c r="C82" s="45" t="s">
        <v>91</v>
      </c>
      <c r="D82" s="46"/>
      <c r="E82" s="151"/>
      <c r="F82" s="83">
        <v>3383.17</v>
      </c>
      <c r="G82" s="83">
        <v>3753.19</v>
      </c>
    </row>
    <row r="83" spans="1:7" s="12" customFormat="1" ht="12.75" customHeight="1">
      <c r="A83" s="23" t="s">
        <v>128</v>
      </c>
      <c r="B83" s="7"/>
      <c r="C83" s="43" t="s">
        <v>74</v>
      </c>
      <c r="D83" s="29"/>
      <c r="E83" s="149"/>
      <c r="F83" s="83">
        <v>5686.41</v>
      </c>
      <c r="G83" s="83">
        <v>149.31</v>
      </c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148" t="s">
        <v>268</v>
      </c>
      <c r="F84" s="82">
        <f>SUM(F85,F86,F89,F90)</f>
        <v>681.34999999999673</v>
      </c>
      <c r="G84" s="82">
        <f>SUM(G85,G86,G89,G90)</f>
        <v>5485.8999999999487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149"/>
      <c r="F85" s="83"/>
      <c r="G85" s="83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1"/>
      <c r="F86" s="83">
        <f>SUM(F87,F88)</f>
        <v>0</v>
      </c>
      <c r="G86" s="83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1"/>
      <c r="F87" s="83"/>
      <c r="G87" s="83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1"/>
      <c r="F88" s="83"/>
      <c r="G88" s="83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1"/>
      <c r="F89" s="83"/>
      <c r="G89" s="83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1"/>
      <c r="F90" s="83">
        <f>SUM(F91,F92)</f>
        <v>681.34999999999673</v>
      </c>
      <c r="G90" s="83">
        <f>SUM(G91,G92)</f>
        <v>5485.8999999999487</v>
      </c>
    </row>
    <row r="91" spans="1:7" s="12" customFormat="1" ht="12.75" customHeight="1">
      <c r="A91" s="23" t="s">
        <v>119</v>
      </c>
      <c r="B91" s="31"/>
      <c r="C91" s="43" t="s">
        <v>105</v>
      </c>
      <c r="D91" s="10"/>
      <c r="E91" s="148"/>
      <c r="F91" s="83">
        <v>-4804.5500000000029</v>
      </c>
      <c r="G91" s="83">
        <v>5346.5699999999488</v>
      </c>
    </row>
    <row r="92" spans="1:7" s="12" customFormat="1" ht="12.75" customHeight="1">
      <c r="A92" s="23" t="s">
        <v>120</v>
      </c>
      <c r="B92" s="31"/>
      <c r="C92" s="43" t="s">
        <v>106</v>
      </c>
      <c r="D92" s="10"/>
      <c r="E92" s="148"/>
      <c r="F92" s="83">
        <v>5485.9</v>
      </c>
      <c r="G92" s="83">
        <v>139.33000000000001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148"/>
      <c r="F93" s="82"/>
      <c r="G93" s="82"/>
    </row>
    <row r="94" spans="1:7" s="12" customFormat="1" ht="25.5" customHeight="1">
      <c r="A94" s="1"/>
      <c r="B94" s="182" t="s">
        <v>121</v>
      </c>
      <c r="C94" s="183"/>
      <c r="D94" s="178"/>
      <c r="E94" s="30"/>
      <c r="F94" s="84">
        <f>SUM(F59,F64,F84,F93)</f>
        <v>417462.08999999997</v>
      </c>
      <c r="G94" s="84">
        <f>SUM(G59,G64,G84,G93)</f>
        <v>398823.22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88" t="s">
        <v>134</v>
      </c>
      <c r="B96" s="188"/>
      <c r="C96" s="188"/>
      <c r="D96" s="188"/>
      <c r="E96" s="86"/>
      <c r="F96" s="155" t="s">
        <v>135</v>
      </c>
      <c r="G96" s="155"/>
    </row>
    <row r="97" spans="1:8" s="12" customFormat="1" ht="12.75" customHeight="1">
      <c r="A97" s="187" t="s">
        <v>130</v>
      </c>
      <c r="B97" s="187"/>
      <c r="C97" s="187"/>
      <c r="D97" s="187"/>
      <c r="E97" s="42" t="s">
        <v>131</v>
      </c>
      <c r="F97" s="154" t="s">
        <v>112</v>
      </c>
      <c r="G97" s="154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90" t="s">
        <v>136</v>
      </c>
      <c r="B99" s="190"/>
      <c r="C99" s="190"/>
      <c r="D99" s="190"/>
      <c r="E99" s="87"/>
      <c r="F99" s="159" t="s">
        <v>137</v>
      </c>
      <c r="G99" s="159"/>
    </row>
    <row r="100" spans="1:8" s="12" customFormat="1" ht="12.75" customHeight="1">
      <c r="A100" s="189" t="s">
        <v>132</v>
      </c>
      <c r="B100" s="189"/>
      <c r="C100" s="189"/>
      <c r="D100" s="189"/>
      <c r="E100" s="61" t="s">
        <v>131</v>
      </c>
      <c r="F100" s="158" t="s">
        <v>112</v>
      </c>
      <c r="G100" s="158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85"/>
    </row>
  </sheetData>
  <mergeCells count="26">
    <mergeCell ref="A97:D97"/>
    <mergeCell ref="A96:D96"/>
    <mergeCell ref="F99:G99"/>
    <mergeCell ref="F100:G100"/>
    <mergeCell ref="A100:D100"/>
    <mergeCell ref="A99:D99"/>
    <mergeCell ref="F97:G97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"/>
  <sheetViews>
    <sheetView showGridLines="0" zoomScaleNormal="100" zoomScaleSheetLayoutView="100" workbookViewId="0">
      <selection activeCell="K17" sqref="K17"/>
    </sheetView>
  </sheetViews>
  <sheetFormatPr defaultRowHeight="12.75"/>
  <cols>
    <col min="1" max="1" width="8" style="88" customWidth="1"/>
    <col min="2" max="2" width="1.5703125" style="88" hidden="1" customWidth="1"/>
    <col min="3" max="3" width="30.140625" style="88" customWidth="1"/>
    <col min="4" max="4" width="18.28515625" style="88" customWidth="1"/>
    <col min="5" max="5" width="0" style="88" hidden="1" customWidth="1"/>
    <col min="6" max="6" width="11.7109375" style="88" customWidth="1"/>
    <col min="7" max="7" width="13.140625" style="88" customWidth="1"/>
    <col min="8" max="8" width="14.7109375" style="88" customWidth="1"/>
    <col min="9" max="9" width="15.85546875" style="88" customWidth="1"/>
    <col min="10" max="10" width="9.140625" style="88"/>
    <col min="11" max="11" width="88.85546875" style="88" customWidth="1"/>
    <col min="12" max="16384" width="9.140625" style="88"/>
  </cols>
  <sheetData>
    <row r="1" spans="1:11">
      <c r="G1" s="121"/>
      <c r="H1" s="121"/>
    </row>
    <row r="2" spans="1:11" ht="15.75">
      <c r="D2" s="120"/>
      <c r="G2" s="119" t="s">
        <v>141</v>
      </c>
      <c r="H2" s="118"/>
      <c r="I2" s="118"/>
      <c r="K2" s="93"/>
    </row>
    <row r="3" spans="1:11" ht="15.75">
      <c r="G3" s="119" t="s">
        <v>113</v>
      </c>
      <c r="H3" s="118"/>
      <c r="I3" s="118"/>
    </row>
    <row r="5" spans="1:11" ht="15.75">
      <c r="A5" s="212" t="s">
        <v>142</v>
      </c>
      <c r="B5" s="213"/>
      <c r="C5" s="213"/>
      <c r="D5" s="213"/>
      <c r="E5" s="213"/>
      <c r="F5" s="213"/>
      <c r="G5" s="213"/>
      <c r="H5" s="213"/>
      <c r="I5" s="213"/>
    </row>
    <row r="6" spans="1:11" ht="15.75">
      <c r="A6" s="214" t="s">
        <v>143</v>
      </c>
      <c r="B6" s="213"/>
      <c r="C6" s="213"/>
      <c r="D6" s="213"/>
      <c r="E6" s="213"/>
      <c r="F6" s="213"/>
      <c r="G6" s="213"/>
      <c r="H6" s="213"/>
      <c r="I6" s="213"/>
    </row>
    <row r="7" spans="1:11" ht="15.75">
      <c r="A7" s="215" t="s">
        <v>138</v>
      </c>
      <c r="B7" s="216"/>
      <c r="C7" s="216"/>
      <c r="D7" s="216"/>
      <c r="E7" s="216"/>
      <c r="F7" s="216"/>
      <c r="G7" s="216"/>
      <c r="H7" s="216"/>
      <c r="I7" s="216"/>
    </row>
    <row r="8" spans="1:11" ht="15">
      <c r="A8" s="217" t="s">
        <v>144</v>
      </c>
      <c r="B8" s="218"/>
      <c r="C8" s="218"/>
      <c r="D8" s="218"/>
      <c r="E8" s="218"/>
      <c r="F8" s="218"/>
      <c r="G8" s="218"/>
      <c r="H8" s="218"/>
      <c r="I8" s="218"/>
    </row>
    <row r="9" spans="1:11" ht="15">
      <c r="A9" s="217" t="s">
        <v>145</v>
      </c>
      <c r="B9" s="218"/>
      <c r="C9" s="218"/>
      <c r="D9" s="218"/>
      <c r="E9" s="218"/>
      <c r="F9" s="218"/>
      <c r="G9" s="218"/>
      <c r="H9" s="218"/>
      <c r="I9" s="218"/>
    </row>
    <row r="10" spans="1:11" ht="15">
      <c r="A10" s="217" t="s">
        <v>146</v>
      </c>
      <c r="B10" s="218"/>
      <c r="C10" s="218"/>
      <c r="D10" s="218"/>
      <c r="E10" s="218"/>
      <c r="F10" s="218"/>
      <c r="G10" s="218"/>
      <c r="H10" s="218"/>
      <c r="I10" s="218"/>
    </row>
    <row r="11" spans="1:11" ht="15">
      <c r="A11" s="217" t="s">
        <v>147</v>
      </c>
      <c r="B11" s="213"/>
      <c r="C11" s="213"/>
      <c r="D11" s="213"/>
      <c r="E11" s="213"/>
      <c r="F11" s="213"/>
      <c r="G11" s="213"/>
      <c r="H11" s="213"/>
      <c r="I11" s="213"/>
    </row>
    <row r="12" spans="1:11" ht="15">
      <c r="A12" s="227"/>
      <c r="B12" s="218"/>
      <c r="C12" s="218"/>
      <c r="D12" s="218"/>
      <c r="E12" s="218"/>
      <c r="F12" s="218"/>
      <c r="G12" s="218"/>
      <c r="H12" s="218"/>
      <c r="I12" s="218"/>
    </row>
    <row r="13" spans="1:11" ht="15">
      <c r="A13" s="224" t="s">
        <v>148</v>
      </c>
      <c r="B13" s="225"/>
      <c r="C13" s="225"/>
      <c r="D13" s="225"/>
      <c r="E13" s="225"/>
      <c r="F13" s="225"/>
      <c r="G13" s="225"/>
      <c r="H13" s="225"/>
      <c r="I13" s="225"/>
    </row>
    <row r="14" spans="1:11" ht="15">
      <c r="A14" s="217"/>
      <c r="B14" s="218"/>
      <c r="C14" s="218"/>
      <c r="D14" s="218"/>
      <c r="E14" s="218"/>
      <c r="F14" s="218"/>
      <c r="G14" s="218"/>
      <c r="H14" s="218"/>
      <c r="I14" s="218"/>
    </row>
    <row r="15" spans="1:11" ht="15">
      <c r="A15" s="224" t="s">
        <v>139</v>
      </c>
      <c r="B15" s="225"/>
      <c r="C15" s="225"/>
      <c r="D15" s="225"/>
      <c r="E15" s="225"/>
      <c r="F15" s="225"/>
      <c r="G15" s="225"/>
      <c r="H15" s="225"/>
      <c r="I15" s="225"/>
    </row>
    <row r="16" spans="1:11" ht="9.75" customHeight="1">
      <c r="A16" s="117"/>
      <c r="B16" s="93"/>
      <c r="C16" s="93"/>
      <c r="D16" s="93"/>
      <c r="E16" s="93"/>
      <c r="F16" s="93"/>
      <c r="G16" s="93"/>
      <c r="H16" s="93"/>
      <c r="I16" s="93"/>
    </row>
    <row r="17" spans="1:11" ht="15">
      <c r="A17" s="226" t="s">
        <v>140</v>
      </c>
      <c r="B17" s="218"/>
      <c r="C17" s="218"/>
      <c r="D17" s="218"/>
      <c r="E17" s="218"/>
      <c r="F17" s="218"/>
      <c r="G17" s="218"/>
      <c r="H17" s="218"/>
      <c r="I17" s="218"/>
    </row>
    <row r="18" spans="1:11" ht="15">
      <c r="A18" s="217" t="s">
        <v>1</v>
      </c>
      <c r="B18" s="218"/>
      <c r="C18" s="218"/>
      <c r="D18" s="218"/>
      <c r="E18" s="218"/>
      <c r="F18" s="218"/>
      <c r="G18" s="218"/>
      <c r="H18" s="218"/>
      <c r="I18" s="218"/>
    </row>
    <row r="19" spans="1:11" s="93" customFormat="1" ht="15">
      <c r="A19" s="228" t="s">
        <v>149</v>
      </c>
      <c r="B19" s="218"/>
      <c r="C19" s="218"/>
      <c r="D19" s="218"/>
      <c r="E19" s="218"/>
      <c r="F19" s="218"/>
      <c r="G19" s="218"/>
      <c r="H19" s="218"/>
      <c r="I19" s="218"/>
      <c r="K19" s="88"/>
    </row>
    <row r="20" spans="1:11" s="115" customFormat="1" ht="50.1" customHeight="1">
      <c r="A20" s="220" t="s">
        <v>2</v>
      </c>
      <c r="B20" s="220"/>
      <c r="C20" s="220" t="s">
        <v>3</v>
      </c>
      <c r="D20" s="221"/>
      <c r="E20" s="221"/>
      <c r="F20" s="221"/>
      <c r="G20" s="116" t="s">
        <v>150</v>
      </c>
      <c r="H20" s="116" t="s">
        <v>151</v>
      </c>
      <c r="I20" s="116" t="s">
        <v>152</v>
      </c>
      <c r="K20" s="88"/>
    </row>
    <row r="21" spans="1:11" ht="15.75">
      <c r="A21" s="113" t="s">
        <v>7</v>
      </c>
      <c r="B21" s="108" t="s">
        <v>153</v>
      </c>
      <c r="C21" s="222" t="s">
        <v>153</v>
      </c>
      <c r="D21" s="223"/>
      <c r="E21" s="223"/>
      <c r="F21" s="223"/>
      <c r="G21" s="110" t="s">
        <v>269</v>
      </c>
      <c r="H21" s="105">
        <f>SUM(H22,H27,H28)</f>
        <v>88455.44</v>
      </c>
      <c r="I21" s="105">
        <f>SUM(I22,I27,I28)</f>
        <v>93382.5</v>
      </c>
    </row>
    <row r="22" spans="1:11" ht="15.75">
      <c r="A22" s="112" t="s">
        <v>9</v>
      </c>
      <c r="B22" s="103" t="s">
        <v>154</v>
      </c>
      <c r="C22" s="219" t="s">
        <v>154</v>
      </c>
      <c r="D22" s="219"/>
      <c r="E22" s="219"/>
      <c r="F22" s="219"/>
      <c r="G22" s="111"/>
      <c r="H22" s="101">
        <f>SUM(H23:H26)</f>
        <v>74601.87000000001</v>
      </c>
      <c r="I22" s="101">
        <f>SUM(I23:I26)</f>
        <v>78789.91</v>
      </c>
    </row>
    <row r="23" spans="1:11" ht="15.75">
      <c r="A23" s="112" t="s">
        <v>155</v>
      </c>
      <c r="B23" s="103" t="s">
        <v>60</v>
      </c>
      <c r="C23" s="219" t="s">
        <v>60</v>
      </c>
      <c r="D23" s="219"/>
      <c r="E23" s="219"/>
      <c r="F23" s="219"/>
      <c r="G23" s="111"/>
      <c r="H23" s="109">
        <v>926.91000000000008</v>
      </c>
      <c r="I23" s="109">
        <v>538.86</v>
      </c>
    </row>
    <row r="24" spans="1:11" ht="15.75">
      <c r="A24" s="112" t="s">
        <v>156</v>
      </c>
      <c r="B24" s="104" t="s">
        <v>157</v>
      </c>
      <c r="C24" s="191" t="s">
        <v>157</v>
      </c>
      <c r="D24" s="191"/>
      <c r="E24" s="191"/>
      <c r="F24" s="191"/>
      <c r="G24" s="111"/>
      <c r="H24" s="109">
        <v>65830.97</v>
      </c>
      <c r="I24" s="109">
        <v>71574.009999999995</v>
      </c>
    </row>
    <row r="25" spans="1:11" ht="15.75">
      <c r="A25" s="112" t="s">
        <v>158</v>
      </c>
      <c r="B25" s="103" t="s">
        <v>159</v>
      </c>
      <c r="C25" s="191" t="s">
        <v>159</v>
      </c>
      <c r="D25" s="191"/>
      <c r="E25" s="191"/>
      <c r="F25" s="191"/>
      <c r="G25" s="111"/>
      <c r="H25" s="109">
        <v>7843.9900000000007</v>
      </c>
      <c r="I25" s="109">
        <v>6677.0400000000009</v>
      </c>
    </row>
    <row r="26" spans="1:11" ht="15.75">
      <c r="A26" s="112" t="s">
        <v>160</v>
      </c>
      <c r="B26" s="104" t="s">
        <v>161</v>
      </c>
      <c r="C26" s="191" t="s">
        <v>161</v>
      </c>
      <c r="D26" s="191"/>
      <c r="E26" s="191"/>
      <c r="F26" s="191"/>
      <c r="G26" s="111"/>
      <c r="H26" s="109"/>
      <c r="I26" s="109"/>
    </row>
    <row r="27" spans="1:11" ht="15.75">
      <c r="A27" s="112" t="s">
        <v>16</v>
      </c>
      <c r="B27" s="103" t="s">
        <v>162</v>
      </c>
      <c r="C27" s="191" t="s">
        <v>162</v>
      </c>
      <c r="D27" s="191"/>
      <c r="E27" s="191"/>
      <c r="F27" s="191"/>
      <c r="G27" s="111"/>
      <c r="H27" s="101"/>
      <c r="I27" s="114"/>
    </row>
    <row r="28" spans="1:11" ht="15.75">
      <c r="A28" s="112" t="s">
        <v>36</v>
      </c>
      <c r="B28" s="103" t="s">
        <v>163</v>
      </c>
      <c r="C28" s="191" t="s">
        <v>163</v>
      </c>
      <c r="D28" s="191"/>
      <c r="E28" s="191"/>
      <c r="F28" s="191"/>
      <c r="G28" s="111"/>
      <c r="H28" s="101">
        <f>SUM(H29)+SUM(H30)</f>
        <v>13853.57</v>
      </c>
      <c r="I28" s="101">
        <f>SUM(I29)+SUM(I30)</f>
        <v>14592.59</v>
      </c>
    </row>
    <row r="29" spans="1:11" ht="15.75">
      <c r="A29" s="112" t="s">
        <v>164</v>
      </c>
      <c r="B29" s="104" t="s">
        <v>165</v>
      </c>
      <c r="C29" s="191" t="s">
        <v>165</v>
      </c>
      <c r="D29" s="191"/>
      <c r="E29" s="191"/>
      <c r="F29" s="191"/>
      <c r="G29" s="111"/>
      <c r="H29" s="109">
        <v>13853.57</v>
      </c>
      <c r="I29" s="109">
        <v>14592.59</v>
      </c>
    </row>
    <row r="30" spans="1:11" ht="15.75">
      <c r="A30" s="112" t="s">
        <v>166</v>
      </c>
      <c r="B30" s="104" t="s">
        <v>167</v>
      </c>
      <c r="C30" s="191" t="s">
        <v>167</v>
      </c>
      <c r="D30" s="191"/>
      <c r="E30" s="191"/>
      <c r="F30" s="191"/>
      <c r="G30" s="111"/>
      <c r="H30" s="109"/>
      <c r="I30" s="109"/>
    </row>
    <row r="31" spans="1:11" ht="15.75">
      <c r="A31" s="113" t="s">
        <v>45</v>
      </c>
      <c r="B31" s="108" t="s">
        <v>168</v>
      </c>
      <c r="C31" s="222" t="s">
        <v>168</v>
      </c>
      <c r="D31" s="222"/>
      <c r="E31" s="222"/>
      <c r="F31" s="222"/>
      <c r="G31" s="110" t="s">
        <v>270</v>
      </c>
      <c r="H31" s="105">
        <f>SUM(H32:H45)</f>
        <v>93259.99</v>
      </c>
      <c r="I31" s="105">
        <f>SUM(I32:I45)</f>
        <v>91095.25</v>
      </c>
    </row>
    <row r="32" spans="1:11" ht="15.75">
      <c r="A32" s="112" t="s">
        <v>9</v>
      </c>
      <c r="B32" s="103" t="s">
        <v>169</v>
      </c>
      <c r="C32" s="191" t="s">
        <v>170</v>
      </c>
      <c r="D32" s="192"/>
      <c r="E32" s="192"/>
      <c r="F32" s="192"/>
      <c r="G32" s="111"/>
      <c r="H32" s="109">
        <v>36735.410000000003</v>
      </c>
      <c r="I32" s="109">
        <v>33125.39</v>
      </c>
    </row>
    <row r="33" spans="1:9" ht="15.75">
      <c r="A33" s="112" t="s">
        <v>16</v>
      </c>
      <c r="B33" s="103" t="s">
        <v>171</v>
      </c>
      <c r="C33" s="191" t="s">
        <v>172</v>
      </c>
      <c r="D33" s="192"/>
      <c r="E33" s="192"/>
      <c r="F33" s="192"/>
      <c r="G33" s="111"/>
      <c r="H33" s="109">
        <v>10311.35</v>
      </c>
      <c r="I33" s="109">
        <v>11908.74</v>
      </c>
    </row>
    <row r="34" spans="1:9" ht="15.75">
      <c r="A34" s="112" t="s">
        <v>36</v>
      </c>
      <c r="B34" s="103" t="s">
        <v>173</v>
      </c>
      <c r="C34" s="191" t="s">
        <v>174</v>
      </c>
      <c r="D34" s="192"/>
      <c r="E34" s="192"/>
      <c r="F34" s="192"/>
      <c r="G34" s="111"/>
      <c r="H34" s="109">
        <v>2484.5700000000002</v>
      </c>
      <c r="I34" s="109">
        <v>2347.4300000000003</v>
      </c>
    </row>
    <row r="35" spans="1:9" ht="15.75">
      <c r="A35" s="112" t="s">
        <v>44</v>
      </c>
      <c r="B35" s="103" t="s">
        <v>175</v>
      </c>
      <c r="C35" s="219" t="s">
        <v>176</v>
      </c>
      <c r="D35" s="192"/>
      <c r="E35" s="192"/>
      <c r="F35" s="192"/>
      <c r="G35" s="111"/>
      <c r="H35" s="109">
        <v>6784.24</v>
      </c>
      <c r="I35" s="109">
        <v>4587.29</v>
      </c>
    </row>
    <row r="36" spans="1:9" ht="15.75">
      <c r="A36" s="112" t="s">
        <v>55</v>
      </c>
      <c r="B36" s="103" t="s">
        <v>177</v>
      </c>
      <c r="C36" s="219" t="s">
        <v>178</v>
      </c>
      <c r="D36" s="192"/>
      <c r="E36" s="192"/>
      <c r="F36" s="192"/>
      <c r="G36" s="111"/>
      <c r="H36" s="109">
        <v>512.21</v>
      </c>
      <c r="I36" s="109">
        <v>356</v>
      </c>
    </row>
    <row r="37" spans="1:9" ht="15.75">
      <c r="A37" s="112" t="s">
        <v>179</v>
      </c>
      <c r="B37" s="103" t="s">
        <v>180</v>
      </c>
      <c r="C37" s="219" t="s">
        <v>181</v>
      </c>
      <c r="D37" s="192"/>
      <c r="E37" s="192"/>
      <c r="F37" s="192"/>
      <c r="G37" s="111"/>
      <c r="H37" s="109">
        <v>602</v>
      </c>
      <c r="I37" s="109">
        <v>242.58</v>
      </c>
    </row>
    <row r="38" spans="1:9" ht="15.75">
      <c r="A38" s="112" t="s">
        <v>182</v>
      </c>
      <c r="B38" s="103" t="s">
        <v>183</v>
      </c>
      <c r="C38" s="219" t="s">
        <v>184</v>
      </c>
      <c r="D38" s="192"/>
      <c r="E38" s="192"/>
      <c r="F38" s="192"/>
      <c r="G38" s="111"/>
      <c r="H38" s="109">
        <v>3093.55</v>
      </c>
      <c r="I38" s="109">
        <v>5659.46</v>
      </c>
    </row>
    <row r="39" spans="1:9" ht="15.75">
      <c r="A39" s="112" t="s">
        <v>185</v>
      </c>
      <c r="B39" s="103" t="s">
        <v>186</v>
      </c>
      <c r="C39" s="191" t="s">
        <v>186</v>
      </c>
      <c r="D39" s="192"/>
      <c r="E39" s="192"/>
      <c r="F39" s="192"/>
      <c r="G39" s="111"/>
      <c r="H39" s="109"/>
      <c r="I39" s="109"/>
    </row>
    <row r="40" spans="1:9" ht="15.75">
      <c r="A40" s="112" t="s">
        <v>187</v>
      </c>
      <c r="B40" s="103" t="s">
        <v>188</v>
      </c>
      <c r="C40" s="219" t="s">
        <v>188</v>
      </c>
      <c r="D40" s="192"/>
      <c r="E40" s="192"/>
      <c r="F40" s="192"/>
      <c r="G40" s="111"/>
      <c r="H40" s="109">
        <v>5453.3</v>
      </c>
      <c r="I40" s="109">
        <v>1220.8</v>
      </c>
    </row>
    <row r="41" spans="1:9" ht="15.75" customHeight="1">
      <c r="A41" s="112" t="s">
        <v>189</v>
      </c>
      <c r="B41" s="103" t="s">
        <v>190</v>
      </c>
      <c r="C41" s="191" t="s">
        <v>191</v>
      </c>
      <c r="D41" s="221"/>
      <c r="E41" s="221"/>
      <c r="F41" s="221"/>
      <c r="G41" s="111"/>
      <c r="H41" s="109"/>
      <c r="I41" s="109"/>
    </row>
    <row r="42" spans="1:9" ht="15.75" customHeight="1">
      <c r="A42" s="112" t="s">
        <v>192</v>
      </c>
      <c r="B42" s="103" t="s">
        <v>193</v>
      </c>
      <c r="C42" s="191" t="s">
        <v>194</v>
      </c>
      <c r="D42" s="192"/>
      <c r="E42" s="192"/>
      <c r="F42" s="192"/>
      <c r="G42" s="111"/>
      <c r="H42" s="109"/>
      <c r="I42" s="109"/>
    </row>
    <row r="43" spans="1:9" ht="15.75">
      <c r="A43" s="112" t="s">
        <v>195</v>
      </c>
      <c r="B43" s="103" t="s">
        <v>196</v>
      </c>
      <c r="C43" s="191" t="s">
        <v>197</v>
      </c>
      <c r="D43" s="192"/>
      <c r="E43" s="192"/>
      <c r="F43" s="192"/>
      <c r="G43" s="111"/>
      <c r="H43" s="109"/>
      <c r="I43" s="109"/>
    </row>
    <row r="44" spans="1:9" ht="15.75">
      <c r="A44" s="112" t="s">
        <v>198</v>
      </c>
      <c r="B44" s="103" t="s">
        <v>199</v>
      </c>
      <c r="C44" s="191" t="s">
        <v>200</v>
      </c>
      <c r="D44" s="192"/>
      <c r="E44" s="192"/>
      <c r="F44" s="192"/>
      <c r="G44" s="111"/>
      <c r="H44" s="109">
        <v>27219.360000000001</v>
      </c>
      <c r="I44" s="109">
        <v>31583.56</v>
      </c>
    </row>
    <row r="45" spans="1:9" ht="15.75">
      <c r="A45" s="112" t="s">
        <v>201</v>
      </c>
      <c r="B45" s="103" t="s">
        <v>202</v>
      </c>
      <c r="C45" s="200" t="s">
        <v>203</v>
      </c>
      <c r="D45" s="201"/>
      <c r="E45" s="201"/>
      <c r="F45" s="202"/>
      <c r="G45" s="111"/>
      <c r="H45" s="109">
        <v>64</v>
      </c>
      <c r="I45" s="109">
        <v>64</v>
      </c>
    </row>
    <row r="46" spans="1:9" ht="15.75">
      <c r="A46" s="108" t="s">
        <v>47</v>
      </c>
      <c r="B46" s="107" t="s">
        <v>204</v>
      </c>
      <c r="C46" s="197" t="s">
        <v>204</v>
      </c>
      <c r="D46" s="198"/>
      <c r="E46" s="198"/>
      <c r="F46" s="199"/>
      <c r="G46" s="110" t="s">
        <v>268</v>
      </c>
      <c r="H46" s="105">
        <f>H21-H31</f>
        <v>-4804.5500000000029</v>
      </c>
      <c r="I46" s="105">
        <f>I21-I31</f>
        <v>2287.25</v>
      </c>
    </row>
    <row r="47" spans="1:9" ht="15.75">
      <c r="A47" s="108" t="s">
        <v>58</v>
      </c>
      <c r="B47" s="108" t="s">
        <v>205</v>
      </c>
      <c r="C47" s="203" t="s">
        <v>205</v>
      </c>
      <c r="D47" s="198"/>
      <c r="E47" s="198"/>
      <c r="F47" s="199"/>
      <c r="G47" s="106"/>
      <c r="H47" s="105">
        <f>IF(TYPE(H48)=1,H48,0)-IF(TYPE(H49)=1,H49,0)-IF(TYPE(H50)=1,H50,0)</f>
        <v>0</v>
      </c>
      <c r="I47" s="105">
        <f>IF(TYPE(I48)=1,I48,0)-IF(TYPE(I49)=1,I49,0)-IF(TYPE(I50)=1,I50,0)</f>
        <v>0</v>
      </c>
    </row>
    <row r="48" spans="1:9" ht="15.75">
      <c r="A48" s="104" t="s">
        <v>206</v>
      </c>
      <c r="B48" s="103" t="s">
        <v>207</v>
      </c>
      <c r="C48" s="200" t="s">
        <v>208</v>
      </c>
      <c r="D48" s="201"/>
      <c r="E48" s="201"/>
      <c r="F48" s="202"/>
      <c r="G48" s="102"/>
      <c r="H48" s="101"/>
      <c r="I48" s="109"/>
    </row>
    <row r="49" spans="1:15" ht="15.75">
      <c r="A49" s="104" t="s">
        <v>16</v>
      </c>
      <c r="B49" s="103" t="s">
        <v>209</v>
      </c>
      <c r="C49" s="200" t="s">
        <v>209</v>
      </c>
      <c r="D49" s="201"/>
      <c r="E49" s="201"/>
      <c r="F49" s="202"/>
      <c r="G49" s="102"/>
      <c r="H49" s="109"/>
      <c r="I49" s="109"/>
    </row>
    <row r="50" spans="1:15" ht="15.75">
      <c r="A50" s="104" t="s">
        <v>210</v>
      </c>
      <c r="B50" s="103" t="s">
        <v>211</v>
      </c>
      <c r="C50" s="200" t="s">
        <v>212</v>
      </c>
      <c r="D50" s="201"/>
      <c r="E50" s="201"/>
      <c r="F50" s="202"/>
      <c r="G50" s="102"/>
      <c r="H50" s="109"/>
      <c r="I50" s="109"/>
    </row>
    <row r="51" spans="1:15" ht="15.75">
      <c r="A51" s="108" t="s">
        <v>63</v>
      </c>
      <c r="B51" s="107" t="s">
        <v>213</v>
      </c>
      <c r="C51" s="197" t="s">
        <v>213</v>
      </c>
      <c r="D51" s="198"/>
      <c r="E51" s="198"/>
      <c r="F51" s="199"/>
      <c r="G51" s="106"/>
      <c r="H51" s="109"/>
      <c r="I51" s="109"/>
    </row>
    <row r="52" spans="1:15" ht="30" customHeight="1">
      <c r="A52" s="108" t="s">
        <v>75</v>
      </c>
      <c r="B52" s="107" t="s">
        <v>214</v>
      </c>
      <c r="C52" s="194" t="s">
        <v>214</v>
      </c>
      <c r="D52" s="195"/>
      <c r="E52" s="195"/>
      <c r="F52" s="196"/>
      <c r="G52" s="106"/>
      <c r="H52" s="109"/>
      <c r="I52" s="109"/>
    </row>
    <row r="53" spans="1:15" ht="15.75">
      <c r="A53" s="108" t="s">
        <v>87</v>
      </c>
      <c r="B53" s="107" t="s">
        <v>215</v>
      </c>
      <c r="C53" s="197" t="s">
        <v>215</v>
      </c>
      <c r="D53" s="198"/>
      <c r="E53" s="198"/>
      <c r="F53" s="199"/>
      <c r="G53" s="106"/>
      <c r="H53" s="109"/>
      <c r="I53" s="109"/>
    </row>
    <row r="54" spans="1:15" ht="30" customHeight="1">
      <c r="A54" s="108" t="s">
        <v>216</v>
      </c>
      <c r="B54" s="108" t="s">
        <v>217</v>
      </c>
      <c r="C54" s="209" t="s">
        <v>217</v>
      </c>
      <c r="D54" s="195"/>
      <c r="E54" s="195"/>
      <c r="F54" s="196"/>
      <c r="G54" s="106"/>
      <c r="H54" s="105">
        <f>SUM(H46,H47,H51,H52,H53)</f>
        <v>-4804.5500000000029</v>
      </c>
      <c r="I54" s="105">
        <f>SUM(I46,I47,I51,I52,I53)</f>
        <v>2287.25</v>
      </c>
    </row>
    <row r="55" spans="1:15" ht="15.75">
      <c r="A55" s="108" t="s">
        <v>9</v>
      </c>
      <c r="B55" s="108" t="s">
        <v>218</v>
      </c>
      <c r="C55" s="203" t="s">
        <v>218</v>
      </c>
      <c r="D55" s="198"/>
      <c r="E55" s="198"/>
      <c r="F55" s="199"/>
      <c r="G55" s="106"/>
      <c r="H55" s="109"/>
      <c r="I55" s="109"/>
    </row>
    <row r="56" spans="1:15" ht="15.75">
      <c r="A56" s="108" t="s">
        <v>219</v>
      </c>
      <c r="B56" s="107" t="s">
        <v>220</v>
      </c>
      <c r="C56" s="197" t="s">
        <v>220</v>
      </c>
      <c r="D56" s="198"/>
      <c r="E56" s="198"/>
      <c r="F56" s="199"/>
      <c r="G56" s="106"/>
      <c r="H56" s="105">
        <f>SUM(H54,H55)</f>
        <v>-4804.5500000000029</v>
      </c>
      <c r="I56" s="105">
        <f>SUM(I54,I55)</f>
        <v>2287.25</v>
      </c>
    </row>
    <row r="57" spans="1:15" ht="15.75">
      <c r="A57" s="104" t="s">
        <v>9</v>
      </c>
      <c r="B57" s="103" t="s">
        <v>221</v>
      </c>
      <c r="C57" s="200" t="s">
        <v>221</v>
      </c>
      <c r="D57" s="201"/>
      <c r="E57" s="201"/>
      <c r="F57" s="202"/>
      <c r="G57" s="102"/>
      <c r="H57" s="101"/>
      <c r="I57" s="101"/>
    </row>
    <row r="58" spans="1:15" ht="15.75">
      <c r="A58" s="104" t="s">
        <v>16</v>
      </c>
      <c r="B58" s="103" t="s">
        <v>222</v>
      </c>
      <c r="C58" s="200" t="s">
        <v>222</v>
      </c>
      <c r="D58" s="201"/>
      <c r="E58" s="201"/>
      <c r="F58" s="202"/>
      <c r="G58" s="102"/>
      <c r="H58" s="101"/>
      <c r="I58" s="101"/>
    </row>
    <row r="59" spans="1:15">
      <c r="A59" s="100"/>
      <c r="B59" s="100"/>
      <c r="C59" s="100"/>
      <c r="D59" s="100"/>
      <c r="G59" s="92"/>
      <c r="H59" s="92"/>
      <c r="I59" s="92"/>
    </row>
    <row r="60" spans="1:15" ht="15.75" customHeight="1">
      <c r="A60" s="193" t="s">
        <v>134</v>
      </c>
      <c r="B60" s="193"/>
      <c r="C60" s="193"/>
      <c r="D60" s="193"/>
      <c r="E60" s="193"/>
      <c r="F60" s="193"/>
      <c r="G60" s="99"/>
      <c r="H60" s="206" t="s">
        <v>135</v>
      </c>
      <c r="I60" s="206"/>
    </row>
    <row r="61" spans="1:15" s="93" customFormat="1" ht="18.75" customHeight="1">
      <c r="A61" s="208" t="s">
        <v>223</v>
      </c>
      <c r="B61" s="208"/>
      <c r="C61" s="208"/>
      <c r="D61" s="208"/>
      <c r="E61" s="208"/>
      <c r="F61" s="208"/>
      <c r="G61" s="98" t="s">
        <v>131</v>
      </c>
      <c r="H61" s="207" t="s">
        <v>112</v>
      </c>
      <c r="I61" s="207"/>
      <c r="K61" s="88"/>
      <c r="L61" s="88"/>
      <c r="M61" s="88"/>
      <c r="N61" s="88"/>
      <c r="O61" s="88"/>
    </row>
    <row r="62" spans="1:15" s="93" customFormat="1" ht="10.5" customHeight="1">
      <c r="A62" s="97"/>
      <c r="B62" s="97"/>
      <c r="C62" s="97"/>
      <c r="D62" s="97"/>
      <c r="E62" s="97"/>
      <c r="F62" s="97"/>
      <c r="G62" s="97"/>
      <c r="H62" s="96"/>
      <c r="I62" s="96"/>
      <c r="K62" s="88"/>
      <c r="L62" s="88"/>
      <c r="M62" s="88"/>
      <c r="N62" s="88"/>
      <c r="O62" s="88"/>
    </row>
    <row r="63" spans="1:15" s="93" customFormat="1" ht="15" customHeight="1">
      <c r="A63" s="210" t="s">
        <v>136</v>
      </c>
      <c r="B63" s="210"/>
      <c r="C63" s="210"/>
      <c r="D63" s="210"/>
      <c r="E63" s="210"/>
      <c r="F63" s="210"/>
      <c r="G63" s="95" t="s">
        <v>224</v>
      </c>
      <c r="H63" s="211" t="s">
        <v>137</v>
      </c>
      <c r="I63" s="211"/>
      <c r="K63" s="88"/>
      <c r="L63" s="88"/>
      <c r="M63" s="88"/>
      <c r="N63" s="88"/>
      <c r="O63" s="88"/>
    </row>
    <row r="64" spans="1:15" s="93" customFormat="1" ht="12" customHeight="1">
      <c r="A64" s="204" t="s">
        <v>225</v>
      </c>
      <c r="B64" s="204"/>
      <c r="C64" s="204"/>
      <c r="D64" s="204"/>
      <c r="E64" s="204"/>
      <c r="F64" s="204"/>
      <c r="G64" s="94" t="s">
        <v>226</v>
      </c>
      <c r="H64" s="205" t="s">
        <v>112</v>
      </c>
      <c r="I64" s="205"/>
      <c r="K64" s="88"/>
      <c r="L64" s="88"/>
      <c r="M64" s="88"/>
      <c r="N64" s="88"/>
      <c r="O64" s="88"/>
    </row>
    <row r="67" spans="1:10" ht="12.75" customHeight="1">
      <c r="A67" s="89"/>
      <c r="B67" s="89"/>
      <c r="C67" s="89"/>
      <c r="D67" s="89"/>
      <c r="E67" s="91"/>
      <c r="F67" s="89"/>
      <c r="G67" s="89"/>
      <c r="H67" s="90"/>
      <c r="I67" s="89"/>
      <c r="J67" s="89"/>
    </row>
  </sheetData>
  <mergeCells count="62">
    <mergeCell ref="C38:F38"/>
    <mergeCell ref="C39:F3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A10:I10"/>
    <mergeCell ref="A11:I11"/>
    <mergeCell ref="C22:F22"/>
    <mergeCell ref="C23:F23"/>
    <mergeCell ref="C24:F24"/>
    <mergeCell ref="C20:F20"/>
    <mergeCell ref="C21:F21"/>
    <mergeCell ref="A14:I14"/>
    <mergeCell ref="A15:I15"/>
    <mergeCell ref="A17:I17"/>
    <mergeCell ref="A18:I18"/>
    <mergeCell ref="A12:I12"/>
    <mergeCell ref="A13:I13"/>
    <mergeCell ref="A19:I19"/>
    <mergeCell ref="A20:B20"/>
    <mergeCell ref="A5:I5"/>
    <mergeCell ref="A6:I6"/>
    <mergeCell ref="A7:I7"/>
    <mergeCell ref="A8:I8"/>
    <mergeCell ref="A9:I9"/>
    <mergeCell ref="C25:F25"/>
    <mergeCell ref="C26:F26"/>
    <mergeCell ref="C27:F27"/>
    <mergeCell ref="C29:F29"/>
    <mergeCell ref="C28:F28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C54:F54"/>
    <mergeCell ref="C55:F55"/>
    <mergeCell ref="A63:F63"/>
    <mergeCell ref="H63:I63"/>
    <mergeCell ref="C42:F42"/>
    <mergeCell ref="C43:F43"/>
    <mergeCell ref="C44:F44"/>
    <mergeCell ref="A60:F60"/>
    <mergeCell ref="C52:F52"/>
    <mergeCell ref="C53:F53"/>
    <mergeCell ref="C48:F48"/>
    <mergeCell ref="C49:F49"/>
    <mergeCell ref="C50:F50"/>
    <mergeCell ref="C45:F45"/>
    <mergeCell ref="C46:F46"/>
    <mergeCell ref="C47:F47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9"/>
  <sheetViews>
    <sheetView showGridLines="0" tabSelected="1" zoomScale="80" zoomScaleNormal="80" zoomScaleSheetLayoutView="75" workbookViewId="0">
      <selection activeCell="O17" sqref="O17"/>
    </sheetView>
  </sheetViews>
  <sheetFormatPr defaultRowHeight="15"/>
  <cols>
    <col min="1" max="1" width="6" style="122" customWidth="1"/>
    <col min="2" max="2" width="32.85546875" style="119" customWidth="1"/>
    <col min="3" max="10" width="15.7109375" style="119" customWidth="1"/>
    <col min="11" max="11" width="13.140625" style="119" customWidth="1"/>
    <col min="12" max="13" width="15.7109375" style="119" customWidth="1"/>
    <col min="14" max="14" width="9.140625" style="119"/>
    <col min="15" max="15" width="54.42578125" style="119" customWidth="1"/>
    <col min="16" max="16" width="50.28515625" style="119" customWidth="1"/>
    <col min="17" max="18" width="9.140625" style="119"/>
    <col min="19" max="19" width="50.140625" style="119" customWidth="1"/>
    <col min="20" max="20" width="9.140625" style="119"/>
    <col min="21" max="21" width="50.85546875" style="119" customWidth="1"/>
    <col min="22" max="22" width="9.140625" style="119"/>
    <col min="23" max="23" width="49.7109375" style="119" customWidth="1"/>
    <col min="24" max="24" width="33.85546875" style="119" customWidth="1"/>
    <col min="25" max="16384" width="9.140625" style="119"/>
  </cols>
  <sheetData>
    <row r="1" spans="1:27">
      <c r="I1" s="145"/>
      <c r="J1" s="145"/>
      <c r="K1" s="145"/>
    </row>
    <row r="2" spans="1:27">
      <c r="B2" s="119" t="s">
        <v>138</v>
      </c>
      <c r="I2" s="119" t="s">
        <v>265</v>
      </c>
    </row>
    <row r="3" spans="1:27">
      <c r="I3" s="119" t="s">
        <v>264</v>
      </c>
    </row>
    <row r="5" spans="1:27">
      <c r="A5" s="230" t="s">
        <v>263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27">
      <c r="A6" s="230" t="s">
        <v>262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O6" s="127"/>
      <c r="P6" s="127"/>
      <c r="Q6" s="127"/>
    </row>
    <row r="7" spans="1:27">
      <c r="O7" s="127"/>
      <c r="P7" s="127"/>
      <c r="Q7" s="127"/>
    </row>
    <row r="8" spans="1:27">
      <c r="A8" s="230" t="s">
        <v>261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O8" s="127"/>
      <c r="P8" s="127"/>
      <c r="Q8" s="127"/>
    </row>
    <row r="9" spans="1:27">
      <c r="O9" s="127"/>
      <c r="P9" s="127"/>
      <c r="Q9" s="127"/>
    </row>
    <row r="10" spans="1:27">
      <c r="A10" s="229" t="s">
        <v>2</v>
      </c>
      <c r="B10" s="229" t="s">
        <v>260</v>
      </c>
      <c r="C10" s="229" t="s">
        <v>259</v>
      </c>
      <c r="D10" s="229" t="s">
        <v>258</v>
      </c>
      <c r="E10" s="229"/>
      <c r="F10" s="229"/>
      <c r="G10" s="229"/>
      <c r="H10" s="229"/>
      <c r="I10" s="229"/>
      <c r="J10" s="232"/>
      <c r="K10" s="232"/>
      <c r="L10" s="229"/>
      <c r="M10" s="229" t="s">
        <v>257</v>
      </c>
      <c r="O10" s="127"/>
      <c r="P10" s="127"/>
      <c r="Q10" s="127"/>
    </row>
    <row r="11" spans="1:27" ht="123" customHeight="1">
      <c r="A11" s="229"/>
      <c r="B11" s="229"/>
      <c r="C11" s="229"/>
      <c r="D11" s="132" t="s">
        <v>256</v>
      </c>
      <c r="E11" s="132" t="s">
        <v>255</v>
      </c>
      <c r="F11" s="132" t="s">
        <v>254</v>
      </c>
      <c r="G11" s="132" t="s">
        <v>253</v>
      </c>
      <c r="H11" s="132" t="s">
        <v>252</v>
      </c>
      <c r="I11" s="144" t="s">
        <v>251</v>
      </c>
      <c r="J11" s="132" t="s">
        <v>250</v>
      </c>
      <c r="K11" s="143" t="s">
        <v>249</v>
      </c>
      <c r="L11" s="142" t="s">
        <v>248</v>
      </c>
      <c r="M11" s="229"/>
      <c r="O11" s="127"/>
      <c r="P11" s="127"/>
      <c r="Q11" s="127"/>
    </row>
    <row r="12" spans="1:27">
      <c r="A12" s="140">
        <v>1</v>
      </c>
      <c r="B12" s="140">
        <v>2</v>
      </c>
      <c r="C12" s="140">
        <v>3</v>
      </c>
      <c r="D12" s="140">
        <v>4</v>
      </c>
      <c r="E12" s="140">
        <v>5</v>
      </c>
      <c r="F12" s="140">
        <v>6</v>
      </c>
      <c r="G12" s="140">
        <v>7</v>
      </c>
      <c r="H12" s="140">
        <v>8</v>
      </c>
      <c r="I12" s="140">
        <v>9</v>
      </c>
      <c r="J12" s="140">
        <v>10</v>
      </c>
      <c r="K12" s="141" t="s">
        <v>247</v>
      </c>
      <c r="L12" s="140">
        <v>12</v>
      </c>
      <c r="M12" s="140">
        <v>13</v>
      </c>
      <c r="O12" s="127"/>
      <c r="P12" s="127"/>
      <c r="Q12" s="127"/>
    </row>
    <row r="13" spans="1:27" ht="71.25">
      <c r="A13" s="132" t="s">
        <v>246</v>
      </c>
      <c r="B13" s="131" t="s">
        <v>245</v>
      </c>
      <c r="C13" s="135">
        <f t="shared" ref="C13:L13" si="0">SUM(C14:C15)</f>
        <v>11342.52</v>
      </c>
      <c r="D13" s="135">
        <f t="shared" si="0"/>
        <v>388.05</v>
      </c>
      <c r="E13" s="135">
        <f t="shared" si="0"/>
        <v>0</v>
      </c>
      <c r="F13" s="135">
        <f t="shared" si="0"/>
        <v>0</v>
      </c>
      <c r="G13" s="135">
        <f t="shared" si="0"/>
        <v>0</v>
      </c>
      <c r="H13" s="135">
        <f t="shared" si="0"/>
        <v>0</v>
      </c>
      <c r="I13" s="135">
        <f t="shared" si="0"/>
        <v>-926.91000000000008</v>
      </c>
      <c r="J13" s="135">
        <f t="shared" si="0"/>
        <v>0</v>
      </c>
      <c r="K13" s="135">
        <f t="shared" si="0"/>
        <v>0</v>
      </c>
      <c r="L13" s="135">
        <f t="shared" si="0"/>
        <v>0</v>
      </c>
      <c r="M13" s="135">
        <f t="shared" ref="M13:M25" si="1">SUM(C13:L13)</f>
        <v>10803.66</v>
      </c>
      <c r="O13" s="127"/>
      <c r="P13" s="127"/>
      <c r="Q13" s="127"/>
    </row>
    <row r="14" spans="1:27" ht="15" customHeight="1">
      <c r="A14" s="138" t="s">
        <v>244</v>
      </c>
      <c r="B14" s="137" t="s">
        <v>231</v>
      </c>
      <c r="C14" s="136">
        <v>11342.52</v>
      </c>
      <c r="D14" s="136"/>
      <c r="E14" s="136"/>
      <c r="F14" s="136"/>
      <c r="G14" s="136"/>
      <c r="H14" s="136"/>
      <c r="I14" s="136">
        <v>-538.86</v>
      </c>
      <c r="J14" s="136"/>
      <c r="K14" s="136"/>
      <c r="L14" s="136"/>
      <c r="M14" s="135">
        <f t="shared" si="1"/>
        <v>10803.66</v>
      </c>
      <c r="O14" s="127"/>
      <c r="P14" s="127"/>
      <c r="Q14" s="127"/>
    </row>
    <row r="15" spans="1:27" ht="15" customHeight="1">
      <c r="A15" s="138" t="s">
        <v>243</v>
      </c>
      <c r="B15" s="137" t="s">
        <v>229</v>
      </c>
      <c r="C15" s="136"/>
      <c r="D15" s="136">
        <v>388.05</v>
      </c>
      <c r="E15" s="136"/>
      <c r="F15" s="136"/>
      <c r="G15" s="136"/>
      <c r="H15" s="136"/>
      <c r="I15" s="136">
        <v>-388.05</v>
      </c>
      <c r="J15" s="136"/>
      <c r="K15" s="136"/>
      <c r="L15" s="136"/>
      <c r="M15" s="135">
        <f t="shared" si="1"/>
        <v>0</v>
      </c>
      <c r="O15" s="127"/>
      <c r="P15" s="127"/>
      <c r="Q15" s="127"/>
    </row>
    <row r="16" spans="1:27" ht="74.25" customHeight="1">
      <c r="A16" s="132" t="s">
        <v>242</v>
      </c>
      <c r="B16" s="131" t="s">
        <v>241</v>
      </c>
      <c r="C16" s="135">
        <f t="shared" ref="C16:L16" si="2">SUM(C17:C18)</f>
        <v>105363.87000000001</v>
      </c>
      <c r="D16" s="135">
        <f t="shared" si="2"/>
        <v>56862.29</v>
      </c>
      <c r="E16" s="135">
        <f t="shared" si="2"/>
        <v>0</v>
      </c>
      <c r="F16" s="135">
        <f t="shared" si="2"/>
        <v>0</v>
      </c>
      <c r="G16" s="135">
        <f t="shared" si="2"/>
        <v>0</v>
      </c>
      <c r="H16" s="135">
        <f t="shared" si="2"/>
        <v>0</v>
      </c>
      <c r="I16" s="135">
        <f t="shared" si="2"/>
        <v>-54198.559999999998</v>
      </c>
      <c r="J16" s="135">
        <f t="shared" si="2"/>
        <v>0</v>
      </c>
      <c r="K16" s="135">
        <f t="shared" si="2"/>
        <v>0</v>
      </c>
      <c r="L16" s="135">
        <f t="shared" si="2"/>
        <v>0</v>
      </c>
      <c r="M16" s="135">
        <f t="shared" si="1"/>
        <v>108027.6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39"/>
      <c r="Y16" s="127"/>
      <c r="Z16" s="127"/>
      <c r="AA16" s="127"/>
    </row>
    <row r="17" spans="1:27" ht="15" customHeight="1">
      <c r="A17" s="138" t="s">
        <v>240</v>
      </c>
      <c r="B17" s="137" t="s">
        <v>231</v>
      </c>
      <c r="C17" s="136">
        <v>103191.24</v>
      </c>
      <c r="D17" s="136">
        <v>11731.24</v>
      </c>
      <c r="E17" s="136"/>
      <c r="F17" s="136"/>
      <c r="G17" s="136"/>
      <c r="H17" s="136"/>
      <c r="I17" s="136">
        <v>-7548.8799999999992</v>
      </c>
      <c r="J17" s="136"/>
      <c r="K17" s="136"/>
      <c r="L17" s="136"/>
      <c r="M17" s="135">
        <f t="shared" si="1"/>
        <v>107373.6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3"/>
      <c r="Y17" s="127"/>
      <c r="Z17" s="127"/>
      <c r="AA17" s="127"/>
    </row>
    <row r="18" spans="1:27" ht="15" customHeight="1">
      <c r="A18" s="138" t="s">
        <v>239</v>
      </c>
      <c r="B18" s="137" t="s">
        <v>229</v>
      </c>
      <c r="C18" s="136">
        <v>2172.63</v>
      </c>
      <c r="D18" s="136">
        <v>45131.05</v>
      </c>
      <c r="E18" s="136"/>
      <c r="F18" s="136"/>
      <c r="G18" s="136"/>
      <c r="H18" s="136"/>
      <c r="I18" s="136">
        <v>-46649.68</v>
      </c>
      <c r="J18" s="136"/>
      <c r="K18" s="136"/>
      <c r="L18" s="136"/>
      <c r="M18" s="135">
        <f t="shared" si="1"/>
        <v>654</v>
      </c>
      <c r="O18" s="134"/>
      <c r="P18" s="134"/>
      <c r="Q18" s="134"/>
      <c r="R18" s="134"/>
      <c r="S18" s="134"/>
      <c r="T18" s="134"/>
      <c r="U18" s="134"/>
      <c r="V18" s="134"/>
      <c r="W18" s="134"/>
      <c r="X18" s="133"/>
      <c r="Y18" s="127"/>
      <c r="Z18" s="127"/>
      <c r="AA18" s="127"/>
    </row>
    <row r="19" spans="1:27" ht="114.75" customHeight="1">
      <c r="A19" s="132" t="s">
        <v>238</v>
      </c>
      <c r="B19" s="131" t="s">
        <v>237</v>
      </c>
      <c r="C19" s="135">
        <f t="shared" ref="C19:L19" si="3">SUM(C20:C21)</f>
        <v>271313.62</v>
      </c>
      <c r="D19" s="135">
        <f t="shared" si="3"/>
        <v>1674.52</v>
      </c>
      <c r="E19" s="135">
        <f t="shared" si="3"/>
        <v>0</v>
      </c>
      <c r="F19" s="135">
        <f t="shared" si="3"/>
        <v>0</v>
      </c>
      <c r="G19" s="135">
        <f t="shared" si="3"/>
        <v>0</v>
      </c>
      <c r="H19" s="135">
        <f t="shared" si="3"/>
        <v>0</v>
      </c>
      <c r="I19" s="135">
        <f t="shared" si="3"/>
        <v>-8245.8900000000012</v>
      </c>
      <c r="J19" s="135">
        <f t="shared" si="3"/>
        <v>0</v>
      </c>
      <c r="K19" s="135">
        <f t="shared" si="3"/>
        <v>0</v>
      </c>
      <c r="L19" s="135">
        <f t="shared" si="3"/>
        <v>0</v>
      </c>
      <c r="M19" s="135">
        <f t="shared" si="1"/>
        <v>264742.25</v>
      </c>
      <c r="O19" s="129"/>
      <c r="P19" s="129"/>
      <c r="Q19" s="129"/>
      <c r="R19" s="129"/>
      <c r="S19" s="129"/>
      <c r="T19" s="129"/>
      <c r="U19" s="129"/>
      <c r="V19" s="129"/>
      <c r="W19" s="129"/>
      <c r="X19" s="139"/>
      <c r="Y19" s="127"/>
      <c r="Z19" s="127"/>
      <c r="AA19" s="127"/>
    </row>
    <row r="20" spans="1:27" ht="15" customHeight="1">
      <c r="A20" s="138" t="s">
        <v>236</v>
      </c>
      <c r="B20" s="137" t="s">
        <v>231</v>
      </c>
      <c r="C20" s="136">
        <v>271313.62</v>
      </c>
      <c r="D20" s="136"/>
      <c r="E20" s="136"/>
      <c r="F20" s="136"/>
      <c r="G20" s="136"/>
      <c r="H20" s="136"/>
      <c r="I20" s="136">
        <v>-6571.3700000000008</v>
      </c>
      <c r="J20" s="136"/>
      <c r="K20" s="136"/>
      <c r="L20" s="136"/>
      <c r="M20" s="135">
        <f t="shared" si="1"/>
        <v>264742.25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3"/>
      <c r="Y20" s="127"/>
      <c r="Z20" s="127"/>
      <c r="AA20" s="127"/>
    </row>
    <row r="21" spans="1:27" ht="15" customHeight="1">
      <c r="A21" s="138" t="s">
        <v>235</v>
      </c>
      <c r="B21" s="137" t="s">
        <v>229</v>
      </c>
      <c r="C21" s="136"/>
      <c r="D21" s="136">
        <v>1674.52</v>
      </c>
      <c r="E21" s="136"/>
      <c r="F21" s="136"/>
      <c r="G21" s="136"/>
      <c r="H21" s="136"/>
      <c r="I21" s="136">
        <v>-1674.52</v>
      </c>
      <c r="J21" s="136"/>
      <c r="K21" s="136"/>
      <c r="L21" s="136"/>
      <c r="M21" s="135">
        <f t="shared" si="1"/>
        <v>0</v>
      </c>
      <c r="O21" s="134"/>
      <c r="P21" s="134"/>
      <c r="Q21" s="134"/>
      <c r="R21" s="134"/>
      <c r="S21" s="134"/>
      <c r="T21" s="134"/>
      <c r="U21" s="134"/>
      <c r="V21" s="134"/>
      <c r="W21" s="134"/>
      <c r="X21" s="133"/>
      <c r="Y21" s="127"/>
      <c r="Z21" s="127"/>
      <c r="AA21" s="127"/>
    </row>
    <row r="22" spans="1:27" ht="15" customHeight="1">
      <c r="A22" s="132" t="s">
        <v>234</v>
      </c>
      <c r="B22" s="131" t="s">
        <v>233</v>
      </c>
      <c r="C22" s="135">
        <f t="shared" ref="C22:L22" si="4">SUM(C23:C24)</f>
        <v>231.66</v>
      </c>
      <c r="D22" s="135">
        <f t="shared" si="4"/>
        <v>0</v>
      </c>
      <c r="E22" s="135">
        <f t="shared" si="4"/>
        <v>0</v>
      </c>
      <c r="F22" s="135">
        <f t="shared" si="4"/>
        <v>0</v>
      </c>
      <c r="G22" s="135">
        <f t="shared" si="4"/>
        <v>0</v>
      </c>
      <c r="H22" s="135">
        <f t="shared" si="4"/>
        <v>0</v>
      </c>
      <c r="I22" s="135">
        <f t="shared" si="4"/>
        <v>0</v>
      </c>
      <c r="J22" s="135">
        <f t="shared" si="4"/>
        <v>0</v>
      </c>
      <c r="K22" s="135">
        <f t="shared" si="4"/>
        <v>0</v>
      </c>
      <c r="L22" s="135">
        <f t="shared" si="4"/>
        <v>0</v>
      </c>
      <c r="M22" s="135">
        <f t="shared" si="1"/>
        <v>231.66</v>
      </c>
      <c r="O22" s="129"/>
      <c r="P22" s="129"/>
      <c r="Q22" s="129"/>
      <c r="R22" s="129"/>
      <c r="S22" s="129"/>
      <c r="T22" s="129"/>
      <c r="U22" s="129"/>
      <c r="V22" s="129"/>
      <c r="W22" s="129"/>
      <c r="X22" s="139"/>
      <c r="Y22" s="127"/>
      <c r="Z22" s="127"/>
      <c r="AA22" s="127"/>
    </row>
    <row r="23" spans="1:27" ht="15" customHeight="1">
      <c r="A23" s="138" t="s">
        <v>232</v>
      </c>
      <c r="B23" s="137" t="s">
        <v>231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5">
        <f t="shared" si="1"/>
        <v>0</v>
      </c>
      <c r="O23" s="134"/>
      <c r="P23" s="134"/>
      <c r="Q23" s="134"/>
      <c r="R23" s="134"/>
      <c r="S23" s="134"/>
      <c r="T23" s="134"/>
      <c r="U23" s="134"/>
      <c r="V23" s="134"/>
      <c r="W23" s="134"/>
      <c r="X23" s="133"/>
      <c r="Y23" s="127"/>
      <c r="Z23" s="127"/>
      <c r="AA23" s="127"/>
    </row>
    <row r="24" spans="1:27" ht="15" customHeight="1">
      <c r="A24" s="138" t="s">
        <v>230</v>
      </c>
      <c r="B24" s="137" t="s">
        <v>229</v>
      </c>
      <c r="C24" s="136">
        <v>231.66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5">
        <f t="shared" si="1"/>
        <v>231.66</v>
      </c>
      <c r="O24" s="134"/>
      <c r="P24" s="134"/>
      <c r="Q24" s="134"/>
      <c r="R24" s="134"/>
      <c r="S24" s="134"/>
      <c r="T24" s="134"/>
      <c r="U24" s="134"/>
      <c r="V24" s="134"/>
      <c r="W24" s="134"/>
      <c r="X24" s="133"/>
      <c r="Y24" s="127"/>
      <c r="Z24" s="127"/>
      <c r="AA24" s="127"/>
    </row>
    <row r="25" spans="1:27" ht="15" customHeight="1">
      <c r="A25" s="132" t="s">
        <v>228</v>
      </c>
      <c r="B25" s="131" t="s">
        <v>227</v>
      </c>
      <c r="C25" s="130">
        <f t="shared" ref="C25:L25" si="5">SUM(C13,C16,C19,C22)</f>
        <v>388251.67</v>
      </c>
      <c r="D25" s="130">
        <f t="shared" si="5"/>
        <v>58924.86</v>
      </c>
      <c r="E25" s="130">
        <f t="shared" si="5"/>
        <v>0</v>
      </c>
      <c r="F25" s="130">
        <f t="shared" si="5"/>
        <v>0</v>
      </c>
      <c r="G25" s="130">
        <f t="shared" si="5"/>
        <v>0</v>
      </c>
      <c r="H25" s="130">
        <f t="shared" si="5"/>
        <v>0</v>
      </c>
      <c r="I25" s="130">
        <f t="shared" si="5"/>
        <v>-63371.360000000001</v>
      </c>
      <c r="J25" s="130">
        <f t="shared" si="5"/>
        <v>0</v>
      </c>
      <c r="K25" s="130">
        <f t="shared" si="5"/>
        <v>0</v>
      </c>
      <c r="L25" s="130">
        <f t="shared" si="5"/>
        <v>0</v>
      </c>
      <c r="M25" s="130">
        <f t="shared" si="1"/>
        <v>383805.17</v>
      </c>
      <c r="O25" s="129"/>
      <c r="P25" s="129"/>
      <c r="Q25" s="129"/>
      <c r="R25" s="129"/>
      <c r="S25" s="129"/>
      <c r="T25" s="129"/>
      <c r="U25" s="129"/>
      <c r="V25" s="129"/>
      <c r="W25" s="129"/>
      <c r="X25" s="128"/>
      <c r="Y25" s="127"/>
      <c r="Z25" s="127"/>
      <c r="AA25" s="127"/>
    </row>
    <row r="26" spans="1:27"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</row>
    <row r="27" spans="1:27" s="123" customFormat="1" ht="15" customHeight="1">
      <c r="A27" s="126"/>
      <c r="B27" s="126"/>
      <c r="C27" s="126"/>
      <c r="D27" s="126"/>
      <c r="E27" s="126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</row>
    <row r="28" spans="1:27" s="123" customFormat="1" ht="15" customHeight="1">
      <c r="A28" s="126"/>
      <c r="B28" s="126"/>
      <c r="C28" s="126"/>
      <c r="D28" s="126"/>
      <c r="E28" s="126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5"/>
      <c r="Z28" s="124"/>
      <c r="AA28" s="124"/>
    </row>
    <row r="29" spans="1:27" s="123" customFormat="1" ht="12.75" customHeight="1">
      <c r="A29" s="89"/>
      <c r="B29" s="89"/>
      <c r="C29" s="89"/>
      <c r="D29" s="89"/>
      <c r="E29" s="91"/>
      <c r="F29" s="89"/>
      <c r="G29" s="89"/>
      <c r="H29" s="89"/>
      <c r="I29" s="89"/>
      <c r="J29" s="89"/>
      <c r="K29" s="89"/>
      <c r="L29" s="89"/>
      <c r="M29" s="89"/>
      <c r="Y29" s="90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Finansinės būklės ataskaita</vt:lpstr>
      <vt:lpstr>Veiklos rezulatų ataskaita</vt:lpstr>
      <vt:lpstr>Finansavimo sumos</vt:lpstr>
      <vt:lpstr>'Finansavimo sumos'!Print_Titles</vt:lpstr>
      <vt:lpstr>'Finansinės būklės ataskaita'!Print_Titles</vt:lpstr>
      <vt:lpstr>'Veiklos rezulatų ataskaita'!Print_Titles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 </dc:creator>
  <cp:lastModifiedBy>Vartotojas</cp:lastModifiedBy>
  <cp:lastPrinted>2019-08-07T12:44:38Z</cp:lastPrinted>
  <dcterms:created xsi:type="dcterms:W3CDTF">2009-07-20T14:30:53Z</dcterms:created>
  <dcterms:modified xsi:type="dcterms:W3CDTF">2019-10-17T05:49:45Z</dcterms:modified>
</cp:coreProperties>
</file>